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660" windowWidth="12120" windowHeight="6705" activeTab="1"/>
  </bookViews>
  <sheets>
    <sheet name="PARTICIPANTS" sheetId="1" r:id="rId1"/>
    <sheet name="EQUIPES" sheetId="2" r:id="rId2"/>
    <sheet name="U 13" sheetId="3" r:id="rId3"/>
    <sheet name="U15-Gr.1" sheetId="4" r:id="rId4"/>
    <sheet name="U15-Gr.2" sheetId="5" r:id="rId5"/>
    <sheet name="U15-Gr.3" sheetId="6" r:id="rId6"/>
    <sheet name="U15-FINALES" sheetId="7" r:id="rId7"/>
    <sheet name="U18 Gr.1" sheetId="8" r:id="rId8"/>
    <sheet name="U18-Gr.2" sheetId="9" r:id="rId9"/>
    <sheet name="U18-Gr.3" sheetId="10" r:id="rId10"/>
    <sheet name="U18-Gr.4" sheetId="11" r:id="rId11"/>
    <sheet name="U 18 - FINALES" sheetId="12" r:id="rId12"/>
    <sheet name="FLLE MATCH - U13" sheetId="13" r:id="rId13"/>
    <sheet name="FLLE MATCH - U15" sheetId="14" r:id="rId14"/>
    <sheet name="FLLE MATCH - U18" sheetId="15" r:id="rId15"/>
  </sheets>
  <definedNames/>
  <calcPr fullCalcOnLoad="1"/>
</workbook>
</file>

<file path=xl/sharedStrings.xml><?xml version="1.0" encoding="utf-8"?>
<sst xmlns="http://schemas.openxmlformats.org/spreadsheetml/2006/main" count="969" uniqueCount="234">
  <si>
    <t xml:space="preserve">Tournoi : </t>
  </si>
  <si>
    <t>Date :</t>
  </si>
  <si>
    <t>Organisateur :</t>
  </si>
  <si>
    <t>Série :</t>
  </si>
  <si>
    <t>Club</t>
  </si>
  <si>
    <t>Groupe 1</t>
  </si>
  <si>
    <t>Sets</t>
  </si>
  <si>
    <t>Points</t>
  </si>
  <si>
    <t>Cl</t>
  </si>
  <si>
    <t>G</t>
  </si>
  <si>
    <t>P</t>
  </si>
  <si>
    <t>Diff.</t>
  </si>
  <si>
    <t>Rang</t>
  </si>
  <si>
    <t>A</t>
  </si>
  <si>
    <t>B</t>
  </si>
  <si>
    <t>C</t>
  </si>
  <si>
    <t>D</t>
  </si>
  <si>
    <t>PLAN DES MATCHS :</t>
  </si>
  <si>
    <t>Match</t>
  </si>
  <si>
    <t>Rencontre</t>
  </si>
  <si>
    <t>A - D</t>
  </si>
  <si>
    <t>B - C</t>
  </si>
  <si>
    <t>A - C</t>
  </si>
  <si>
    <t>B - D</t>
  </si>
  <si>
    <t>C - D</t>
  </si>
  <si>
    <t>A - B</t>
  </si>
  <si>
    <t>CTT La Côte Peseux</t>
  </si>
  <si>
    <t>V</t>
  </si>
  <si>
    <t>T</t>
  </si>
  <si>
    <t>Set 1</t>
  </si>
  <si>
    <t>Set 2</t>
  </si>
  <si>
    <t>Set 3</t>
  </si>
  <si>
    <t>Set 4</t>
  </si>
  <si>
    <t>Set 5</t>
  </si>
  <si>
    <t>Score</t>
  </si>
  <si>
    <t>Vic</t>
  </si>
  <si>
    <t>Challenge Landry/Feuz</t>
  </si>
  <si>
    <t xml:space="preserve">U15 </t>
  </si>
  <si>
    <t>Classement:</t>
  </si>
  <si>
    <t>1.</t>
  </si>
  <si>
    <t>2.</t>
  </si>
  <si>
    <t>3.</t>
  </si>
  <si>
    <t>4.</t>
  </si>
  <si>
    <t>Association neuchâteloise et jurassienne de tennis de table</t>
  </si>
  <si>
    <t>Affiliée FSTT</t>
  </si>
  <si>
    <t>E</t>
  </si>
  <si>
    <t>C - E</t>
  </si>
  <si>
    <t>A - E</t>
  </si>
  <si>
    <t>B - E</t>
  </si>
  <si>
    <t>D - E</t>
  </si>
  <si>
    <t>5.</t>
  </si>
  <si>
    <t xml:space="preserve">U13 </t>
  </si>
  <si>
    <t>Eclair 1</t>
  </si>
  <si>
    <t>Eclair 2</t>
  </si>
  <si>
    <t>Delémont 1</t>
  </si>
  <si>
    <t>Le Locle 1</t>
  </si>
  <si>
    <t>Delémont 2</t>
  </si>
  <si>
    <t>Tramelan 1</t>
  </si>
  <si>
    <t>Le Locle 2</t>
  </si>
  <si>
    <t>Genzoni Prakash</t>
  </si>
  <si>
    <t>Walzer Samuel</t>
  </si>
  <si>
    <t>Yildirim Milad</t>
  </si>
  <si>
    <t>Challenge Landry Feuz</t>
  </si>
  <si>
    <t>Participants</t>
  </si>
  <si>
    <t>CTT Cortaillod</t>
  </si>
  <si>
    <t>CTT Le Locle</t>
  </si>
  <si>
    <t>U13</t>
  </si>
  <si>
    <t>D2</t>
  </si>
  <si>
    <t>U18</t>
  </si>
  <si>
    <t>D5</t>
  </si>
  <si>
    <t>D1</t>
  </si>
  <si>
    <t>D3</t>
  </si>
  <si>
    <t>U15</t>
  </si>
  <si>
    <t>Amiet Kevin</t>
  </si>
  <si>
    <t>NL</t>
  </si>
  <si>
    <t>Droz Jeff</t>
  </si>
  <si>
    <t>Sammali Nicolas</t>
  </si>
  <si>
    <t>Gueniat Cyril</t>
  </si>
  <si>
    <t>Sauser Youri</t>
  </si>
  <si>
    <t>C8</t>
  </si>
  <si>
    <t>CTT Tramelan</t>
  </si>
  <si>
    <t>CTT Delémont</t>
  </si>
  <si>
    <t>Zaugg Xavier</t>
  </si>
  <si>
    <t>Béguelin Romain</t>
  </si>
  <si>
    <t>Werren Jean-François</t>
  </si>
  <si>
    <t>Huegi Ismaël</t>
  </si>
  <si>
    <t>Herrmann Sébastien</t>
  </si>
  <si>
    <t>Bürki Julien</t>
  </si>
  <si>
    <t>Barthe Jérémy</t>
  </si>
  <si>
    <t>CTT Eclair</t>
  </si>
  <si>
    <t>Carneiro Céline</t>
  </si>
  <si>
    <t>Schmid Melina</t>
  </si>
  <si>
    <t>Schmid Yolène</t>
  </si>
  <si>
    <t>Andreadakis Philippe</t>
  </si>
  <si>
    <t>Ly Thanh-Phong</t>
  </si>
  <si>
    <t>Tat Khai-Phi-Felix</t>
  </si>
  <si>
    <t>Equipes U13</t>
  </si>
  <si>
    <t>Total</t>
  </si>
  <si>
    <t>Schmid Mélina</t>
  </si>
  <si>
    <t>Equipes U15</t>
  </si>
  <si>
    <t>Equipes U18</t>
  </si>
  <si>
    <t>Equipe</t>
  </si>
  <si>
    <t>Joueurs</t>
  </si>
  <si>
    <t>Differ.</t>
  </si>
  <si>
    <t>Points - scores</t>
  </si>
  <si>
    <t>Groupe :</t>
  </si>
  <si>
    <t>25 janvier 2003</t>
  </si>
  <si>
    <t>CTT Le Landeron</t>
  </si>
  <si>
    <t>Tschäppät Jonas</t>
  </si>
  <si>
    <t>Châtelet Raphaël</t>
  </si>
  <si>
    <t>Sieber Fernand</t>
  </si>
  <si>
    <t>Nicoud Philippe</t>
  </si>
  <si>
    <t>Spring Benjamin</t>
  </si>
  <si>
    <t>Vuille Antoine</t>
  </si>
  <si>
    <t>Biedermann Yann</t>
  </si>
  <si>
    <t>Maire Philip</t>
  </si>
  <si>
    <t>Musumeci Marco</t>
  </si>
  <si>
    <t>Vakilzadeh Nima</t>
  </si>
  <si>
    <t>CTT Gorgier</t>
  </si>
  <si>
    <t>Meyer Steve</t>
  </si>
  <si>
    <t>Michel Jean-Philippe</t>
  </si>
  <si>
    <t>Schopfer Julien</t>
  </si>
  <si>
    <t>Vassena Gabriel</t>
  </si>
  <si>
    <t>B11</t>
  </si>
  <si>
    <t>C6</t>
  </si>
  <si>
    <t>Heiniger Morgane</t>
  </si>
  <si>
    <t>Sabalette Thierry</t>
  </si>
  <si>
    <t>Heiniger Daniel</t>
  </si>
  <si>
    <t>Pereira Rui</t>
  </si>
  <si>
    <t>Polat Kamil</t>
  </si>
  <si>
    <t>Krasniqi Memet</t>
  </si>
  <si>
    <t>Heiniger Jonathan</t>
  </si>
  <si>
    <t>Orth Baris</t>
  </si>
  <si>
    <t>CTT La Chaux-de-Fonds</t>
  </si>
  <si>
    <t>Joseph Arnaud</t>
  </si>
  <si>
    <t>Frainier Anthony</t>
  </si>
  <si>
    <t>De Nuccio Alessandro</t>
  </si>
  <si>
    <t>Gilland-Morreiras Jonathan</t>
  </si>
  <si>
    <t>Pizzolon Florian</t>
  </si>
  <si>
    <t>Kneuss Valentin</t>
  </si>
  <si>
    <t>Weber Cedric</t>
  </si>
  <si>
    <t>Nicolet Sébastien</t>
  </si>
  <si>
    <t>Vuille Lucas</t>
  </si>
  <si>
    <t>CTT Moutier</t>
  </si>
  <si>
    <t>La Chx-de-Fds 1</t>
  </si>
  <si>
    <t>Le Landeron 1</t>
  </si>
  <si>
    <t>Gorgier 1</t>
  </si>
  <si>
    <t>Challenge : LANDRY / FEUZ 2002-2003</t>
  </si>
  <si>
    <t>Delémont 3</t>
  </si>
  <si>
    <t>Gilland-Morreiras Jon.</t>
  </si>
  <si>
    <t>La Chx-de-Fds 2</t>
  </si>
  <si>
    <t>Weber Cédric</t>
  </si>
  <si>
    <t>Le Landeron 2</t>
  </si>
  <si>
    <t>Le Landeron 3</t>
  </si>
  <si>
    <t>Peseux/Chx-Fds</t>
  </si>
  <si>
    <t>Peseux/Gorgier</t>
  </si>
  <si>
    <t>Fiorese Alex</t>
  </si>
  <si>
    <t>Murdter Alix</t>
  </si>
  <si>
    <t>Sun Darah</t>
  </si>
  <si>
    <t>Leuenberger Axel</t>
  </si>
  <si>
    <t>Gomez Esteban</t>
  </si>
  <si>
    <t>Fleury Jonathan</t>
  </si>
  <si>
    <t>Ferreira Grégory</t>
  </si>
  <si>
    <t>Piquerez Alain</t>
  </si>
  <si>
    <t>Moutier 1</t>
  </si>
  <si>
    <t>Moutier 2</t>
  </si>
  <si>
    <t>Fiorese Axel</t>
  </si>
  <si>
    <t>Bajraktaevic Kevin</t>
  </si>
  <si>
    <t>Moor Antoine</t>
  </si>
  <si>
    <t>Eltschinger Alan</t>
  </si>
  <si>
    <t>Kaufmann Yann</t>
  </si>
  <si>
    <t>Devenoges Quentin</t>
  </si>
  <si>
    <t>Perrochet Alexandre</t>
  </si>
  <si>
    <t>Cortaillod 1</t>
  </si>
  <si>
    <t>Côte Peseux 2</t>
  </si>
  <si>
    <t>Vuitel Lucas</t>
  </si>
  <si>
    <t>Peseux/Landeron</t>
  </si>
  <si>
    <t>Côte Peseux 1</t>
  </si>
  <si>
    <t>Côte Peseux 3</t>
  </si>
  <si>
    <t>Landeron/Peseux</t>
  </si>
  <si>
    <t xml:space="preserve">U18 </t>
  </si>
  <si>
    <t>Côte Peseux/Gorgier</t>
  </si>
  <si>
    <t>Le Landeron/C.Peseux</t>
  </si>
  <si>
    <t>Juge-arbitre :</t>
  </si>
  <si>
    <t>Remo Paris, Neuchâtel</t>
  </si>
  <si>
    <t>Catégorie:</t>
  </si>
  <si>
    <t>Poule</t>
  </si>
  <si>
    <t>T / H</t>
  </si>
  <si>
    <t>Cl.</t>
  </si>
  <si>
    <t>1ER-GR.1</t>
  </si>
  <si>
    <t>2EME-GR.2</t>
  </si>
  <si>
    <t>1ER-GR.3</t>
  </si>
  <si>
    <t>2EME-GR.1</t>
  </si>
  <si>
    <t>2EME-GR.3</t>
  </si>
  <si>
    <t>1ER-GR.2</t>
  </si>
  <si>
    <t>Places</t>
  </si>
  <si>
    <t>5 - 8</t>
  </si>
  <si>
    <t>3 - 4</t>
  </si>
  <si>
    <t>3ème Place</t>
  </si>
  <si>
    <t>Challenge Landry/Feuz 2002/03</t>
  </si>
  <si>
    <t>U15 Finales</t>
  </si>
  <si>
    <t>Rg</t>
  </si>
  <si>
    <t>U18 Finales</t>
  </si>
  <si>
    <t>2EME-GR.4</t>
  </si>
  <si>
    <t>1ER-GR.4</t>
  </si>
  <si>
    <t>2EME-GR2</t>
  </si>
  <si>
    <r>
      <t xml:space="preserve">Challenge : </t>
    </r>
    <r>
      <rPr>
        <b/>
        <sz val="10"/>
        <rFont val="Arial"/>
        <family val="2"/>
      </rPr>
      <t>LANDRY-FEUZ</t>
    </r>
  </si>
  <si>
    <t>Date: 25.01.2003</t>
  </si>
  <si>
    <t>Organisateur: CTT La Côte Peseux</t>
  </si>
  <si>
    <t>Juge-arbitre: R. Paris</t>
  </si>
  <si>
    <t>Formation des équipes :</t>
  </si>
  <si>
    <t xml:space="preserve">Equipe A: </t>
  </si>
  <si>
    <t>Licence Nr.</t>
  </si>
  <si>
    <t xml:space="preserve">Equipe B: </t>
  </si>
  <si>
    <t xml:space="preserve">A  </t>
  </si>
  <si>
    <t xml:space="preserve">X  </t>
  </si>
  <si>
    <t xml:space="preserve">B  </t>
  </si>
  <si>
    <t xml:space="preserve">Y  </t>
  </si>
  <si>
    <t>Double:</t>
  </si>
  <si>
    <t>Ordre de jeu:</t>
  </si>
  <si>
    <t>Vainqueur:</t>
  </si>
  <si>
    <t>1. A - X</t>
  </si>
  <si>
    <t>2. B - Y</t>
  </si>
  <si>
    <t>3. Double</t>
  </si>
  <si>
    <t>4. A - Y</t>
  </si>
  <si>
    <t>5. B - X</t>
  </si>
  <si>
    <t>Vainqueur :</t>
  </si>
  <si>
    <t>Total :</t>
  </si>
  <si>
    <t>Capitaine équipe A:</t>
  </si>
  <si>
    <t>Capitaine équipe B:</t>
  </si>
  <si>
    <t>Le responsable de la rencontre:</t>
  </si>
  <si>
    <t>Observations:</t>
  </si>
  <si>
    <t>Gr. 1</t>
  </si>
  <si>
    <t xml:space="preserve">Gr.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</si>
</sst>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.00;&quot;Fr.&quot;\ \-#,##0.00"/>
    <numFmt numFmtId="165" formatCode="&quot;Vrai&quot;;&quot;Vrai&quot;;&quot;Faux&quot;"/>
    <numFmt numFmtId="166" formatCode="&quot;Actif&quot;;&quot;Actif&quot;;&quot;Inactif&quot;"/>
  </numFmts>
  <fonts count="23">
    <font>
      <sz val="1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9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0"/>
    </font>
    <font>
      <sz val="8"/>
      <name val="Arial"/>
      <family val="0"/>
    </font>
    <font>
      <b/>
      <sz val="11"/>
      <name val="Arial"/>
      <family val="2"/>
    </font>
    <font>
      <sz val="8"/>
      <color indexed="10"/>
      <name val="Arial"/>
      <family val="0"/>
    </font>
    <font>
      <sz val="2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9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" borderId="7" xfId="0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4" fillId="6" borderId="48" xfId="0" applyFont="1" applyFill="1" applyBorder="1" applyAlignment="1">
      <alignment horizontal="right"/>
    </xf>
    <xf numFmtId="0" fontId="4" fillId="6" borderId="49" xfId="0" applyFont="1" applyFill="1" applyBorder="1" applyAlignment="1">
      <alignment horizontal="left"/>
    </xf>
    <xf numFmtId="0" fontId="1" fillId="5" borderId="0" xfId="0" applyFont="1" applyFill="1" applyAlignment="1">
      <alignment/>
    </xf>
    <xf numFmtId="0" fontId="3" fillId="7" borderId="16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7" xfId="0" applyFont="1" applyFill="1" applyBorder="1" applyAlignment="1">
      <alignment horizontal="left" vertical="center"/>
    </xf>
    <xf numFmtId="0" fontId="0" fillId="8" borderId="17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50" xfId="0" applyFont="1" applyFill="1" applyBorder="1" applyAlignment="1">
      <alignment horizontal="left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15" xfId="0" applyNumberFormat="1" applyBorder="1" applyAlignment="1">
      <alignment horizontal="center" vertical="center"/>
    </xf>
    <xf numFmtId="0" fontId="1" fillId="5" borderId="5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55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1" fillId="5" borderId="4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7" xfId="0" applyFont="1" applyFill="1" applyBorder="1" applyAlignment="1">
      <alignment vertical="center"/>
    </xf>
    <xf numFmtId="0" fontId="0" fillId="8" borderId="30" xfId="0" applyFont="1" applyFill="1" applyBorder="1" applyAlignment="1">
      <alignment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8" borderId="31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7" xfId="0" applyFont="1" applyFill="1" applyBorder="1" applyAlignment="1">
      <alignment vertical="center"/>
    </xf>
    <xf numFmtId="0" fontId="0" fillId="9" borderId="30" xfId="0" applyFont="1" applyFill="1" applyBorder="1" applyAlignment="1">
      <alignment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52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40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0" fillId="0" borderId="0" xfId="0" applyAlignment="1">
      <alignment/>
    </xf>
    <xf numFmtId="49" fontId="1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48" xfId="0" applyFont="1" applyBorder="1" applyAlignment="1">
      <alignment horizontal="center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4" borderId="58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8" borderId="59" xfId="0" applyFont="1" applyFill="1" applyBorder="1" applyAlignment="1">
      <alignment horizontal="left"/>
    </xf>
    <xf numFmtId="0" fontId="5" fillId="8" borderId="60" xfId="0" applyFont="1" applyFill="1" applyBorder="1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21" fillId="10" borderId="0" xfId="0" applyFont="1" applyFill="1" applyAlignment="1" applyProtection="1">
      <alignment/>
      <protection locked="0"/>
    </xf>
    <xf numFmtId="0" fontId="5" fillId="7" borderId="0" xfId="0" applyFont="1" applyFill="1" applyAlignment="1" applyProtection="1">
      <alignment horizontal="left"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5" borderId="12" xfId="0" applyFont="1" applyFill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21" fillId="10" borderId="53" xfId="0" applyFont="1" applyFill="1" applyBorder="1" applyAlignment="1" applyProtection="1">
      <alignment/>
      <protection locked="0"/>
    </xf>
    <xf numFmtId="0" fontId="5" fillId="5" borderId="62" xfId="0" applyFont="1" applyFill="1" applyBorder="1" applyAlignment="1" applyProtection="1">
      <alignment horizontal="left"/>
      <protection/>
    </xf>
    <xf numFmtId="0" fontId="19" fillId="4" borderId="0" xfId="0" applyFont="1" applyFill="1" applyAlignment="1" applyProtection="1">
      <alignment horizontal="left"/>
      <protection/>
    </xf>
    <xf numFmtId="0" fontId="5" fillId="5" borderId="58" xfId="0" applyFont="1" applyFill="1" applyBorder="1" applyAlignment="1">
      <alignment horizontal="left" vertical="center"/>
    </xf>
    <xf numFmtId="2" fontId="5" fillId="5" borderId="0" xfId="0" applyNumberFormat="1" applyFont="1" applyFill="1" applyBorder="1" applyAlignment="1">
      <alignment horizontal="center" vertical="center"/>
    </xf>
    <xf numFmtId="0" fontId="5" fillId="7" borderId="32" xfId="0" applyFont="1" applyFill="1" applyBorder="1" applyAlignment="1" applyProtection="1">
      <alignment horizontal="left"/>
      <protection/>
    </xf>
    <xf numFmtId="0" fontId="19" fillId="5" borderId="62" xfId="0" applyFont="1" applyFill="1" applyBorder="1" applyAlignment="1" applyProtection="1">
      <alignment horizontal="left"/>
      <protection/>
    </xf>
    <xf numFmtId="0" fontId="5" fillId="11" borderId="63" xfId="0" applyFont="1" applyFill="1" applyBorder="1" applyAlignment="1">
      <alignment/>
    </xf>
    <xf numFmtId="2" fontId="5" fillId="5" borderId="5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5" borderId="65" xfId="0" applyFont="1" applyFill="1" applyBorder="1" applyAlignment="1" applyProtection="1">
      <alignment horizontal="left"/>
      <protection/>
    </xf>
    <xf numFmtId="0" fontId="19" fillId="12" borderId="0" xfId="0" applyFont="1" applyFill="1" applyAlignment="1" applyProtection="1">
      <alignment horizontal="left"/>
      <protection/>
    </xf>
    <xf numFmtId="0" fontId="19" fillId="5" borderId="65" xfId="0" applyFont="1" applyFill="1" applyBorder="1" applyAlignment="1" applyProtection="1">
      <alignment horizontal="left"/>
      <protection/>
    </xf>
    <xf numFmtId="0" fontId="19" fillId="0" borderId="53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5" fillId="11" borderId="12" xfId="0" applyFont="1" applyFill="1" applyBorder="1" applyAlignment="1">
      <alignment horizontal="left" vertical="center"/>
    </xf>
    <xf numFmtId="0" fontId="19" fillId="4" borderId="32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5" fillId="11" borderId="58" xfId="0" applyFont="1" applyFill="1" applyBorder="1" applyAlignment="1">
      <alignment horizontal="left" vertical="center"/>
    </xf>
    <xf numFmtId="0" fontId="19" fillId="5" borderId="0" xfId="0" applyFont="1" applyFill="1" applyAlignment="1" applyProtection="1">
      <alignment horizontal="left"/>
      <protection/>
    </xf>
    <xf numFmtId="0" fontId="5" fillId="4" borderId="7" xfId="0" applyFont="1" applyFill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/>
    </xf>
    <xf numFmtId="0" fontId="5" fillId="8" borderId="66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19" fillId="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1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49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14" borderId="0" xfId="0" applyFont="1" applyFill="1" applyAlignment="1" applyProtection="1">
      <alignment horizontal="left"/>
      <protection/>
    </xf>
    <xf numFmtId="0" fontId="19" fillId="5" borderId="0" xfId="0" applyFont="1" applyFill="1" applyBorder="1" applyAlignment="1" applyProtection="1">
      <alignment horizontal="left"/>
      <protection/>
    </xf>
    <xf numFmtId="0" fontId="19" fillId="2" borderId="21" xfId="0" applyFont="1" applyFill="1" applyBorder="1" applyAlignment="1" applyProtection="1">
      <alignment horizontal="left"/>
      <protection/>
    </xf>
    <xf numFmtId="0" fontId="5" fillId="14" borderId="32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9" fillId="5" borderId="0" xfId="0" applyFont="1" applyFill="1" applyAlignment="1" applyProtection="1">
      <alignment/>
      <protection/>
    </xf>
    <xf numFmtId="0" fontId="7" fillId="0" borderId="0" xfId="0" applyFont="1" applyBorder="1" applyAlignment="1">
      <alignment horizontal="left" vertical="center"/>
    </xf>
    <xf numFmtId="0" fontId="5" fillId="5" borderId="67" xfId="0" applyFont="1" applyFill="1" applyBorder="1" applyAlignment="1">
      <alignment horizontal="left" vertical="center"/>
    </xf>
    <xf numFmtId="0" fontId="5" fillId="5" borderId="6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5" fillId="4" borderId="67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68" xfId="0" applyFont="1" applyFill="1" applyBorder="1" applyAlignment="1">
      <alignment horizontal="left" vertical="center"/>
    </xf>
    <xf numFmtId="0" fontId="5" fillId="4" borderId="69" xfId="0" applyFont="1" applyFill="1" applyBorder="1" applyAlignment="1">
      <alignment horizontal="left" vertical="center"/>
    </xf>
    <xf numFmtId="0" fontId="5" fillId="2" borderId="67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0" fillId="15" borderId="38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5" fillId="4" borderId="63" xfId="0" applyFont="1" applyFill="1" applyBorder="1" applyAlignment="1">
      <alignment/>
    </xf>
    <xf numFmtId="0" fontId="5" fillId="8" borderId="17" xfId="0" applyFont="1" applyFill="1" applyBorder="1" applyAlignment="1">
      <alignment horizontal="left" vertical="center"/>
    </xf>
    <xf numFmtId="0" fontId="5" fillId="8" borderId="23" xfId="0" applyFont="1" applyFill="1" applyBorder="1" applyAlignment="1">
      <alignment horizontal="left" vertical="center"/>
    </xf>
    <xf numFmtId="0" fontId="5" fillId="14" borderId="67" xfId="0" applyFont="1" applyFill="1" applyBorder="1" applyAlignment="1">
      <alignment horizontal="left" vertical="center"/>
    </xf>
    <xf numFmtId="0" fontId="5" fillId="14" borderId="60" xfId="0" applyFont="1" applyFill="1" applyBorder="1" applyAlignment="1">
      <alignment horizontal="left" vertical="center"/>
    </xf>
    <xf numFmtId="0" fontId="5" fillId="14" borderId="9" xfId="0" applyFont="1" applyFill="1" applyBorder="1" applyAlignment="1">
      <alignment horizontal="left" vertical="center"/>
    </xf>
    <xf numFmtId="0" fontId="5" fillId="14" borderId="66" xfId="0" applyFont="1" applyFill="1" applyBorder="1" applyAlignment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48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4" borderId="85" xfId="0" applyFont="1" applyFill="1" applyBorder="1" applyAlignment="1">
      <alignment horizontal="center" vertical="center"/>
    </xf>
    <xf numFmtId="0" fontId="0" fillId="4" borderId="79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1" fillId="4" borderId="86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4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/>
    </xf>
    <xf numFmtId="0" fontId="20" fillId="0" borderId="3" xfId="0" applyFont="1" applyBorder="1" applyAlignment="1">
      <alignment vertical="center"/>
    </xf>
    <xf numFmtId="0" fontId="0" fillId="14" borderId="50" xfId="0" applyFill="1" applyBorder="1" applyAlignment="1">
      <alignment horizontal="left" vertical="center"/>
    </xf>
    <xf numFmtId="0" fontId="0" fillId="14" borderId="51" xfId="0" applyFill="1" applyBorder="1" applyAlignment="1">
      <alignment/>
    </xf>
    <xf numFmtId="0" fontId="0" fillId="4" borderId="50" xfId="0" applyFill="1" applyBorder="1" applyAlignment="1">
      <alignment horizontal="left" vertical="center"/>
    </xf>
    <xf numFmtId="0" fontId="0" fillId="4" borderId="51" xfId="0" applyFill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0" fillId="15" borderId="50" xfId="0" applyFill="1" applyBorder="1" applyAlignment="1">
      <alignment horizontal="left" vertical="center"/>
    </xf>
    <xf numFmtId="0" fontId="0" fillId="0" borderId="51" xfId="0" applyBorder="1" applyAlignment="1">
      <alignment/>
    </xf>
    <xf numFmtId="0" fontId="0" fillId="12" borderId="50" xfId="0" applyFill="1" applyBorder="1" applyAlignment="1">
      <alignment horizontal="left" vertical="center"/>
    </xf>
    <xf numFmtId="0" fontId="0" fillId="12" borderId="51" xfId="0" applyFill="1" applyBorder="1" applyAlignment="1">
      <alignment/>
    </xf>
    <xf numFmtId="0" fontId="0" fillId="2" borderId="50" xfId="0" applyFill="1" applyBorder="1" applyAlignment="1">
      <alignment horizontal="left" vertical="center"/>
    </xf>
    <xf numFmtId="0" fontId="0" fillId="2" borderId="51" xfId="0" applyFill="1" applyBorder="1" applyAlignment="1">
      <alignment/>
    </xf>
    <xf numFmtId="0" fontId="0" fillId="14" borderId="50" xfId="0" applyFill="1" applyBorder="1" applyAlignment="1">
      <alignment/>
    </xf>
    <xf numFmtId="0" fontId="0" fillId="14" borderId="79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79" xfId="0" applyFill="1" applyBorder="1" applyAlignment="1">
      <alignment/>
    </xf>
    <xf numFmtId="0" fontId="0" fillId="16" borderId="50" xfId="0" applyFill="1" applyBorder="1" applyAlignment="1">
      <alignment/>
    </xf>
    <xf numFmtId="0" fontId="0" fillId="16" borderId="79" xfId="0" applyFill="1" applyBorder="1" applyAlignment="1">
      <alignment/>
    </xf>
    <xf numFmtId="0" fontId="6" fillId="3" borderId="5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15" borderId="50" xfId="0" applyFill="1" applyBorder="1" applyAlignment="1">
      <alignment/>
    </xf>
    <xf numFmtId="0" fontId="0" fillId="15" borderId="79" xfId="0" applyFill="1" applyBorder="1" applyAlignment="1">
      <alignment/>
    </xf>
    <xf numFmtId="0" fontId="0" fillId="12" borderId="50" xfId="0" applyFill="1" applyBorder="1" applyAlignment="1">
      <alignment/>
    </xf>
    <xf numFmtId="0" fontId="0" fillId="12" borderId="7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79" xfId="0" applyFill="1" applyBorder="1" applyAlignment="1">
      <alignment/>
    </xf>
    <xf numFmtId="0" fontId="0" fillId="11" borderId="50" xfId="0" applyFill="1" applyBorder="1" applyAlignment="1">
      <alignment/>
    </xf>
    <xf numFmtId="0" fontId="0" fillId="11" borderId="79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6" xfId="0" applyFill="1" applyBorder="1" applyAlignment="1">
      <alignment/>
    </xf>
    <xf numFmtId="0" fontId="0" fillId="16" borderId="50" xfId="0" applyFill="1" applyBorder="1" applyAlignment="1">
      <alignment horizontal="left" vertical="center"/>
    </xf>
    <xf numFmtId="0" fontId="0" fillId="16" borderId="51" xfId="0" applyFill="1" applyBorder="1" applyAlignment="1">
      <alignment/>
    </xf>
    <xf numFmtId="0" fontId="0" fillId="11" borderId="51" xfId="0" applyFill="1" applyBorder="1" applyAlignment="1">
      <alignment/>
    </xf>
    <xf numFmtId="0" fontId="0" fillId="8" borderId="52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6" sqref="B6"/>
    </sheetView>
  </sheetViews>
  <sheetFormatPr defaultColWidth="11.421875" defaultRowHeight="12.75"/>
  <cols>
    <col min="1" max="1" width="6.00390625" style="0" customWidth="1"/>
    <col min="4" max="4" width="7.140625" style="0" customWidth="1"/>
    <col min="5" max="5" width="6.421875" style="0" customWidth="1"/>
    <col min="6" max="6" width="7.57421875" style="0" customWidth="1"/>
    <col min="7" max="7" width="6.00390625" style="0" customWidth="1"/>
    <col min="10" max="11" width="7.140625" style="0" customWidth="1"/>
  </cols>
  <sheetData>
    <row r="1" spans="1:9" ht="26.25">
      <c r="A1" s="372" t="s">
        <v>62</v>
      </c>
      <c r="B1" s="372"/>
      <c r="C1" s="372"/>
      <c r="D1" s="372"/>
      <c r="E1" s="372"/>
      <c r="F1" s="372"/>
      <c r="G1" s="372"/>
      <c r="H1" s="372"/>
      <c r="I1" s="61" t="s">
        <v>106</v>
      </c>
    </row>
    <row r="3" ht="18">
      <c r="E3" s="62" t="s">
        <v>63</v>
      </c>
    </row>
    <row r="5" spans="1:11" ht="15.75">
      <c r="A5" s="135" t="s">
        <v>64</v>
      </c>
      <c r="B5" s="138"/>
      <c r="C5" s="138"/>
      <c r="D5" s="138"/>
      <c r="E5" s="138"/>
      <c r="F5" s="138"/>
      <c r="G5" s="135" t="s">
        <v>107</v>
      </c>
      <c r="H5" s="139"/>
      <c r="I5" s="139"/>
      <c r="J5" s="139"/>
      <c r="K5" s="139"/>
    </row>
    <row r="6" spans="1:11" ht="15">
      <c r="A6" s="138"/>
      <c r="B6" s="138" t="s">
        <v>73</v>
      </c>
      <c r="C6" s="138"/>
      <c r="D6" s="138" t="s">
        <v>72</v>
      </c>
      <c r="E6" s="138" t="s">
        <v>74</v>
      </c>
      <c r="F6" s="138"/>
      <c r="G6" s="139"/>
      <c r="H6" s="138" t="s">
        <v>108</v>
      </c>
      <c r="I6" s="138"/>
      <c r="J6" s="138" t="s">
        <v>66</v>
      </c>
      <c r="K6" s="138" t="s">
        <v>70</v>
      </c>
    </row>
    <row r="7" spans="1:11" ht="15">
      <c r="A7" s="138"/>
      <c r="B7" s="138" t="s">
        <v>167</v>
      </c>
      <c r="C7" s="138"/>
      <c r="D7" s="138" t="s">
        <v>72</v>
      </c>
      <c r="E7" s="138" t="s">
        <v>74</v>
      </c>
      <c r="F7" s="138"/>
      <c r="G7" s="139"/>
      <c r="H7" s="138" t="s">
        <v>109</v>
      </c>
      <c r="I7" s="138"/>
      <c r="J7" s="138" t="s">
        <v>72</v>
      </c>
      <c r="K7" s="138" t="s">
        <v>70</v>
      </c>
    </row>
    <row r="8" spans="1:11" ht="15">
      <c r="A8" s="138"/>
      <c r="B8" s="138"/>
      <c r="C8" s="138"/>
      <c r="D8" s="138"/>
      <c r="E8" s="138"/>
      <c r="F8" s="138"/>
      <c r="G8" s="139"/>
      <c r="H8" s="138" t="s">
        <v>111</v>
      </c>
      <c r="I8" s="138"/>
      <c r="J8" s="138" t="s">
        <v>72</v>
      </c>
      <c r="K8" s="138" t="s">
        <v>74</v>
      </c>
    </row>
    <row r="9" spans="1:11" ht="15.75">
      <c r="A9" s="135" t="s">
        <v>26</v>
      </c>
      <c r="B9" s="138"/>
      <c r="C9" s="138"/>
      <c r="D9" s="139"/>
      <c r="E9" s="139"/>
      <c r="F9" s="138"/>
      <c r="G9" s="139"/>
      <c r="H9" s="138" t="s">
        <v>110</v>
      </c>
      <c r="I9" s="138"/>
      <c r="J9" s="138" t="s">
        <v>72</v>
      </c>
      <c r="K9" s="138" t="s">
        <v>70</v>
      </c>
    </row>
    <row r="10" spans="1:11" ht="15">
      <c r="A10" s="138"/>
      <c r="B10" s="138" t="s">
        <v>142</v>
      </c>
      <c r="C10" s="138"/>
      <c r="D10" s="138" t="s">
        <v>66</v>
      </c>
      <c r="E10" s="138" t="s">
        <v>74</v>
      </c>
      <c r="F10" s="138"/>
      <c r="G10" s="139"/>
      <c r="H10" s="138" t="s">
        <v>112</v>
      </c>
      <c r="I10" s="138"/>
      <c r="J10" s="138" t="s">
        <v>72</v>
      </c>
      <c r="K10" s="138" t="s">
        <v>70</v>
      </c>
    </row>
    <row r="11" spans="1:11" ht="15">
      <c r="A11" s="138"/>
      <c r="B11" s="138" t="s">
        <v>171</v>
      </c>
      <c r="C11" s="139"/>
      <c r="D11" s="138" t="s">
        <v>72</v>
      </c>
      <c r="E11" s="138" t="s">
        <v>70</v>
      </c>
      <c r="F11" s="138"/>
      <c r="G11" s="139"/>
      <c r="H11" s="138" t="s">
        <v>113</v>
      </c>
      <c r="I11" s="138"/>
      <c r="J11" s="138" t="s">
        <v>72</v>
      </c>
      <c r="K11" s="138" t="s">
        <v>70</v>
      </c>
    </row>
    <row r="12" spans="1:11" ht="15">
      <c r="A12" s="139"/>
      <c r="B12" s="138" t="s">
        <v>169</v>
      </c>
      <c r="C12" s="139"/>
      <c r="D12" s="138" t="s">
        <v>72</v>
      </c>
      <c r="E12" s="138" t="s">
        <v>74</v>
      </c>
      <c r="F12" s="138"/>
      <c r="G12" s="139"/>
      <c r="H12" s="138" t="s">
        <v>114</v>
      </c>
      <c r="I12" s="138"/>
      <c r="J12" s="138" t="s">
        <v>68</v>
      </c>
      <c r="K12" s="138" t="s">
        <v>70</v>
      </c>
    </row>
    <row r="13" spans="1:11" ht="15">
      <c r="A13" s="138"/>
      <c r="B13" s="138" t="s">
        <v>166</v>
      </c>
      <c r="C13" s="138"/>
      <c r="D13" s="138" t="s">
        <v>72</v>
      </c>
      <c r="E13" s="138" t="s">
        <v>70</v>
      </c>
      <c r="F13" s="138"/>
      <c r="G13" s="139"/>
      <c r="H13" s="138" t="s">
        <v>115</v>
      </c>
      <c r="I13" s="138"/>
      <c r="J13" s="138" t="s">
        <v>68</v>
      </c>
      <c r="K13" s="138" t="s">
        <v>70</v>
      </c>
    </row>
    <row r="14" spans="1:11" ht="15">
      <c r="A14" s="138"/>
      <c r="B14" s="138" t="s">
        <v>77</v>
      </c>
      <c r="C14" s="138"/>
      <c r="D14" s="138" t="s">
        <v>72</v>
      </c>
      <c r="E14" s="138" t="s">
        <v>70</v>
      </c>
      <c r="F14" s="138"/>
      <c r="G14" s="139"/>
      <c r="H14" s="138" t="s">
        <v>116</v>
      </c>
      <c r="I14" s="138"/>
      <c r="J14" s="138" t="s">
        <v>68</v>
      </c>
      <c r="K14" s="138" t="s">
        <v>70</v>
      </c>
    </row>
    <row r="15" spans="1:11" ht="15">
      <c r="A15" s="138"/>
      <c r="B15" s="138" t="s">
        <v>170</v>
      </c>
      <c r="C15" s="138"/>
      <c r="D15" s="138" t="s">
        <v>72</v>
      </c>
      <c r="E15" s="138" t="s">
        <v>74</v>
      </c>
      <c r="F15" s="138"/>
      <c r="G15" s="139"/>
      <c r="H15" s="138" t="s">
        <v>117</v>
      </c>
      <c r="I15" s="138"/>
      <c r="J15" s="138" t="s">
        <v>68</v>
      </c>
      <c r="K15" s="138" t="s">
        <v>70</v>
      </c>
    </row>
    <row r="16" spans="1:11" ht="15">
      <c r="A16" s="138"/>
      <c r="B16" s="138" t="s">
        <v>168</v>
      </c>
      <c r="C16" s="139"/>
      <c r="D16" s="138" t="s">
        <v>72</v>
      </c>
      <c r="E16" s="138" t="s">
        <v>74</v>
      </c>
      <c r="F16" s="138"/>
      <c r="G16" s="139"/>
      <c r="H16" s="138"/>
      <c r="I16" s="138"/>
      <c r="J16" s="138"/>
      <c r="K16" s="138"/>
    </row>
    <row r="17" spans="1:11" ht="15.75">
      <c r="A17" s="138"/>
      <c r="B17" s="138" t="s">
        <v>172</v>
      </c>
      <c r="C17" s="139"/>
      <c r="D17" s="138" t="s">
        <v>72</v>
      </c>
      <c r="E17" s="138" t="s">
        <v>70</v>
      </c>
      <c r="F17" s="138"/>
      <c r="G17" s="135" t="s">
        <v>65</v>
      </c>
      <c r="H17" s="139"/>
      <c r="I17" s="138"/>
      <c r="J17" s="138"/>
      <c r="K17" s="138"/>
    </row>
    <row r="18" spans="1:11" ht="15">
      <c r="A18" s="139"/>
      <c r="B18" s="138" t="s">
        <v>61</v>
      </c>
      <c r="C18" s="138"/>
      <c r="D18" s="138" t="s">
        <v>72</v>
      </c>
      <c r="E18" s="138" t="s">
        <v>71</v>
      </c>
      <c r="F18" s="138"/>
      <c r="G18" s="139"/>
      <c r="H18" s="138" t="s">
        <v>131</v>
      </c>
      <c r="I18" s="138"/>
      <c r="J18" s="138" t="s">
        <v>66</v>
      </c>
      <c r="K18" s="138" t="s">
        <v>74</v>
      </c>
    </row>
    <row r="19" spans="1:11" ht="15">
      <c r="A19" s="139"/>
      <c r="B19" s="138" t="s">
        <v>78</v>
      </c>
      <c r="C19" s="138"/>
      <c r="D19" s="138" t="s">
        <v>68</v>
      </c>
      <c r="E19" s="138" t="s">
        <v>71</v>
      </c>
      <c r="F19" s="138"/>
      <c r="G19" s="139"/>
      <c r="H19" s="138" t="s">
        <v>132</v>
      </c>
      <c r="I19" s="138"/>
      <c r="J19" s="138" t="s">
        <v>66</v>
      </c>
      <c r="K19" s="138" t="s">
        <v>74</v>
      </c>
    </row>
    <row r="20" spans="1:11" ht="15">
      <c r="A20" s="139"/>
      <c r="B20" s="139"/>
      <c r="C20" s="139"/>
      <c r="D20" s="139"/>
      <c r="E20" s="139"/>
      <c r="F20" s="138"/>
      <c r="G20" s="139"/>
      <c r="H20" s="138" t="s">
        <v>127</v>
      </c>
      <c r="I20" s="138"/>
      <c r="J20" s="138" t="s">
        <v>72</v>
      </c>
      <c r="K20" s="138" t="s">
        <v>74</v>
      </c>
    </row>
    <row r="21" spans="1:11" ht="15.75">
      <c r="A21" s="135" t="s">
        <v>81</v>
      </c>
      <c r="B21" s="139"/>
      <c r="C21" s="139"/>
      <c r="D21" s="139"/>
      <c r="E21" s="139"/>
      <c r="F21" s="138"/>
      <c r="G21" s="138"/>
      <c r="H21" s="138" t="s">
        <v>130</v>
      </c>
      <c r="I21" s="138"/>
      <c r="J21" s="138" t="s">
        <v>72</v>
      </c>
      <c r="K21" s="138" t="s">
        <v>74</v>
      </c>
    </row>
    <row r="22" spans="1:11" ht="15">
      <c r="A22" s="138"/>
      <c r="B22" s="138" t="s">
        <v>88</v>
      </c>
      <c r="C22" s="138"/>
      <c r="D22" s="138" t="s">
        <v>68</v>
      </c>
      <c r="E22" s="138" t="s">
        <v>67</v>
      </c>
      <c r="F22" s="138"/>
      <c r="G22" s="138"/>
      <c r="H22" s="138" t="s">
        <v>128</v>
      </c>
      <c r="I22" s="138"/>
      <c r="J22" s="138" t="s">
        <v>72</v>
      </c>
      <c r="K22" s="138" t="s">
        <v>74</v>
      </c>
    </row>
    <row r="23" spans="1:11" ht="15">
      <c r="A23" s="138"/>
      <c r="B23" s="138" t="s">
        <v>83</v>
      </c>
      <c r="C23" s="138"/>
      <c r="D23" s="138" t="s">
        <v>68</v>
      </c>
      <c r="E23" s="138" t="s">
        <v>123</v>
      </c>
      <c r="F23" s="138"/>
      <c r="G23" s="138"/>
      <c r="H23" s="138" t="s">
        <v>129</v>
      </c>
      <c r="I23" s="139"/>
      <c r="J23" s="138" t="s">
        <v>72</v>
      </c>
      <c r="K23" s="138" t="s">
        <v>74</v>
      </c>
    </row>
    <row r="24" spans="1:11" ht="15">
      <c r="A24" s="138"/>
      <c r="B24" s="138" t="s">
        <v>87</v>
      </c>
      <c r="C24" s="138"/>
      <c r="D24" s="138" t="s">
        <v>68</v>
      </c>
      <c r="E24" s="138" t="s">
        <v>69</v>
      </c>
      <c r="F24" s="138"/>
      <c r="G24" s="139"/>
      <c r="H24" s="138" t="s">
        <v>75</v>
      </c>
      <c r="I24" s="138"/>
      <c r="J24" s="138" t="s">
        <v>68</v>
      </c>
      <c r="K24" s="138" t="s">
        <v>70</v>
      </c>
    </row>
    <row r="25" spans="1:11" ht="15">
      <c r="A25" s="138"/>
      <c r="B25" s="138" t="s">
        <v>86</v>
      </c>
      <c r="C25" s="138"/>
      <c r="D25" s="138" t="s">
        <v>68</v>
      </c>
      <c r="E25" s="138" t="s">
        <v>124</v>
      </c>
      <c r="F25" s="138"/>
      <c r="G25" s="138"/>
      <c r="H25" s="138" t="s">
        <v>125</v>
      </c>
      <c r="I25" s="138"/>
      <c r="J25" s="138" t="s">
        <v>68</v>
      </c>
      <c r="K25" s="138" t="s">
        <v>74</v>
      </c>
    </row>
    <row r="26" spans="1:11" ht="15">
      <c r="A26" s="138"/>
      <c r="B26" s="138" t="s">
        <v>122</v>
      </c>
      <c r="C26" s="138"/>
      <c r="D26" s="138" t="s">
        <v>68</v>
      </c>
      <c r="E26" s="138" t="s">
        <v>70</v>
      </c>
      <c r="F26" s="138"/>
      <c r="G26" s="138"/>
      <c r="H26" s="138" t="s">
        <v>126</v>
      </c>
      <c r="I26" s="138"/>
      <c r="J26" s="138" t="s">
        <v>68</v>
      </c>
      <c r="K26" s="138" t="s">
        <v>74</v>
      </c>
    </row>
    <row r="27" spans="1:11" ht="15">
      <c r="A27" s="138"/>
      <c r="B27" s="138" t="s">
        <v>84</v>
      </c>
      <c r="C27" s="138"/>
      <c r="D27" s="138" t="s">
        <v>68</v>
      </c>
      <c r="E27" s="138" t="s">
        <v>79</v>
      </c>
      <c r="F27" s="138"/>
      <c r="G27" s="138"/>
      <c r="H27" s="138" t="s">
        <v>76</v>
      </c>
      <c r="I27" s="138"/>
      <c r="J27" s="138" t="s">
        <v>68</v>
      </c>
      <c r="K27" s="138" t="s">
        <v>70</v>
      </c>
    </row>
    <row r="28" spans="1:11" ht="15">
      <c r="A28" s="139"/>
      <c r="B28" s="138"/>
      <c r="C28" s="138"/>
      <c r="D28" s="138"/>
      <c r="E28" s="138"/>
      <c r="F28" s="138"/>
      <c r="G28" s="139"/>
      <c r="H28" s="139"/>
      <c r="I28" s="139"/>
      <c r="J28" s="139"/>
      <c r="K28" s="139"/>
    </row>
    <row r="29" spans="1:11" ht="15.75">
      <c r="A29" s="135" t="s">
        <v>89</v>
      </c>
      <c r="B29" s="138"/>
      <c r="C29" s="138"/>
      <c r="D29" s="138"/>
      <c r="E29" s="138"/>
      <c r="F29" s="138"/>
      <c r="G29" s="135" t="s">
        <v>143</v>
      </c>
      <c r="H29" s="139"/>
      <c r="I29" s="139"/>
      <c r="J29" s="139"/>
      <c r="K29" s="139"/>
    </row>
    <row r="30" spans="1:11" ht="15">
      <c r="A30" s="138"/>
      <c r="B30" s="138" t="s">
        <v>90</v>
      </c>
      <c r="C30" s="138"/>
      <c r="D30" s="138" t="s">
        <v>66</v>
      </c>
      <c r="E30" s="138" t="s">
        <v>67</v>
      </c>
      <c r="F30" s="138"/>
      <c r="G30" s="138"/>
      <c r="H30" s="138" t="s">
        <v>159</v>
      </c>
      <c r="I30" s="138"/>
      <c r="J30" s="138" t="s">
        <v>72</v>
      </c>
      <c r="K30" s="138" t="s">
        <v>70</v>
      </c>
    </row>
    <row r="31" spans="1:11" ht="15">
      <c r="A31" s="138"/>
      <c r="B31" s="138" t="s">
        <v>91</v>
      </c>
      <c r="C31" s="138"/>
      <c r="D31" s="138" t="s">
        <v>66</v>
      </c>
      <c r="E31" s="138" t="s">
        <v>67</v>
      </c>
      <c r="F31" s="138"/>
      <c r="G31" s="138"/>
      <c r="H31" s="138" t="s">
        <v>158</v>
      </c>
      <c r="I31" s="138"/>
      <c r="J31" s="138" t="s">
        <v>72</v>
      </c>
      <c r="K31" s="138" t="s">
        <v>71</v>
      </c>
    </row>
    <row r="32" spans="1:11" ht="15">
      <c r="A32" s="138"/>
      <c r="B32" s="138" t="s">
        <v>92</v>
      </c>
      <c r="C32" s="138"/>
      <c r="D32" s="138" t="s">
        <v>66</v>
      </c>
      <c r="E32" s="138" t="s">
        <v>70</v>
      </c>
      <c r="F32" s="138"/>
      <c r="G32" s="138"/>
      <c r="H32" s="138" t="s">
        <v>162</v>
      </c>
      <c r="I32" s="138"/>
      <c r="J32" s="138" t="s">
        <v>68</v>
      </c>
      <c r="K32" s="138" t="s">
        <v>70</v>
      </c>
    </row>
    <row r="33" spans="1:11" ht="15">
      <c r="A33" s="138"/>
      <c r="B33" s="138" t="s">
        <v>95</v>
      </c>
      <c r="C33" s="138"/>
      <c r="D33" s="138" t="s">
        <v>66</v>
      </c>
      <c r="E33" s="138" t="s">
        <v>67</v>
      </c>
      <c r="F33" s="138"/>
      <c r="G33" s="139"/>
      <c r="H33" s="138" t="s">
        <v>161</v>
      </c>
      <c r="I33" s="138"/>
      <c r="J33" s="138" t="s">
        <v>68</v>
      </c>
      <c r="K33" s="138" t="s">
        <v>70</v>
      </c>
    </row>
    <row r="34" spans="1:11" ht="15">
      <c r="A34" s="138"/>
      <c r="B34" s="138" t="s">
        <v>93</v>
      </c>
      <c r="C34" s="138"/>
      <c r="D34" s="138" t="s">
        <v>68</v>
      </c>
      <c r="E34" s="138" t="s">
        <v>69</v>
      </c>
      <c r="F34" s="138"/>
      <c r="G34" s="139"/>
      <c r="H34" s="138" t="s">
        <v>160</v>
      </c>
      <c r="I34" s="138"/>
      <c r="J34" s="138" t="s">
        <v>68</v>
      </c>
      <c r="K34" s="138" t="s">
        <v>70</v>
      </c>
    </row>
    <row r="35" spans="1:11" ht="15">
      <c r="A35" s="138"/>
      <c r="B35" s="138" t="s">
        <v>59</v>
      </c>
      <c r="C35" s="138"/>
      <c r="D35" s="138" t="s">
        <v>68</v>
      </c>
      <c r="E35" s="138" t="s">
        <v>67</v>
      </c>
      <c r="F35" s="138"/>
      <c r="G35" s="139"/>
      <c r="H35" s="138" t="s">
        <v>163</v>
      </c>
      <c r="I35" s="138"/>
      <c r="J35" s="138" t="s">
        <v>68</v>
      </c>
      <c r="K35" s="138" t="s">
        <v>70</v>
      </c>
    </row>
    <row r="36" spans="1:11" ht="15">
      <c r="A36" s="138"/>
      <c r="B36" s="138" t="s">
        <v>94</v>
      </c>
      <c r="C36" s="138"/>
      <c r="D36" s="138" t="s">
        <v>68</v>
      </c>
      <c r="E36" s="138" t="s">
        <v>70</v>
      </c>
      <c r="F36" s="138"/>
      <c r="G36" s="139"/>
      <c r="H36" s="139"/>
      <c r="I36" s="139"/>
      <c r="J36" s="139"/>
      <c r="K36" s="139"/>
    </row>
    <row r="37" spans="1:11" ht="15.75">
      <c r="A37" s="139"/>
      <c r="B37" s="138" t="s">
        <v>60</v>
      </c>
      <c r="C37" s="139"/>
      <c r="D37" s="138" t="s">
        <v>68</v>
      </c>
      <c r="E37" s="138" t="s">
        <v>71</v>
      </c>
      <c r="F37" s="138"/>
      <c r="G37" s="135" t="s">
        <v>80</v>
      </c>
      <c r="H37" s="138"/>
      <c r="I37" s="138"/>
      <c r="J37" s="138"/>
      <c r="K37" s="138"/>
    </row>
    <row r="38" spans="1:11" ht="15">
      <c r="A38" s="139"/>
      <c r="B38" s="139"/>
      <c r="C38" s="139"/>
      <c r="D38" s="139"/>
      <c r="E38" s="139"/>
      <c r="F38" s="138"/>
      <c r="G38" s="138"/>
      <c r="H38" s="138" t="s">
        <v>85</v>
      </c>
      <c r="I38" s="138"/>
      <c r="J38" s="138" t="s">
        <v>72</v>
      </c>
      <c r="K38" s="138" t="s">
        <v>70</v>
      </c>
    </row>
    <row r="39" spans="1:11" ht="15.75">
      <c r="A39" s="135" t="s">
        <v>118</v>
      </c>
      <c r="B39" s="138"/>
      <c r="C39" s="138"/>
      <c r="D39" s="138"/>
      <c r="E39" s="138"/>
      <c r="F39" s="138"/>
      <c r="G39" s="138"/>
      <c r="H39" s="138" t="s">
        <v>141</v>
      </c>
      <c r="I39" s="138"/>
      <c r="J39" s="138" t="s">
        <v>72</v>
      </c>
      <c r="K39" s="138" t="s">
        <v>74</v>
      </c>
    </row>
    <row r="40" spans="1:11" ht="15">
      <c r="A40" s="139"/>
      <c r="B40" s="138" t="s">
        <v>119</v>
      </c>
      <c r="C40" s="138"/>
      <c r="D40" s="138" t="s">
        <v>66</v>
      </c>
      <c r="E40" s="138" t="s">
        <v>70</v>
      </c>
      <c r="F40" s="138"/>
      <c r="G40" s="138"/>
      <c r="H40" s="138" t="s">
        <v>82</v>
      </c>
      <c r="I40" s="138"/>
      <c r="J40" s="138" t="s">
        <v>72</v>
      </c>
      <c r="K40" s="138" t="s">
        <v>70</v>
      </c>
    </row>
    <row r="41" spans="1:11" ht="15">
      <c r="A41" s="139"/>
      <c r="B41" s="138" t="s">
        <v>120</v>
      </c>
      <c r="C41" s="138"/>
      <c r="D41" s="138" t="s">
        <v>66</v>
      </c>
      <c r="E41" s="138" t="s">
        <v>70</v>
      </c>
      <c r="F41" s="138"/>
      <c r="G41" s="138"/>
      <c r="H41" s="138" t="s">
        <v>157</v>
      </c>
      <c r="I41" s="138"/>
      <c r="J41" s="138" t="s">
        <v>68</v>
      </c>
      <c r="K41" s="138" t="s">
        <v>70</v>
      </c>
    </row>
    <row r="42" spans="1:11" ht="15">
      <c r="A42" s="139"/>
      <c r="B42" s="138" t="s">
        <v>121</v>
      </c>
      <c r="C42" s="138"/>
      <c r="D42" s="138" t="s">
        <v>66</v>
      </c>
      <c r="E42" s="138" t="s">
        <v>70</v>
      </c>
      <c r="F42" s="138"/>
      <c r="G42" s="139"/>
      <c r="H42" s="138"/>
      <c r="I42" s="138"/>
      <c r="J42" s="138"/>
      <c r="K42" s="138"/>
    </row>
    <row r="43" spans="1:11" ht="15">
      <c r="A43" s="139"/>
      <c r="B43" s="139"/>
      <c r="C43" s="139"/>
      <c r="D43" s="139"/>
      <c r="E43" s="139"/>
      <c r="F43" s="138"/>
      <c r="G43" s="139"/>
      <c r="H43" s="139"/>
      <c r="I43" s="139"/>
      <c r="J43" s="139"/>
      <c r="K43" s="139"/>
    </row>
    <row r="44" spans="1:11" ht="15.75">
      <c r="A44" s="135" t="s">
        <v>133</v>
      </c>
      <c r="B44" s="139"/>
      <c r="C44" s="139"/>
      <c r="D44" s="139"/>
      <c r="E44" s="139"/>
      <c r="F44" s="138"/>
      <c r="G44" s="139"/>
      <c r="H44" s="139"/>
      <c r="I44" s="139"/>
      <c r="J44" s="139"/>
      <c r="K44" s="139"/>
    </row>
    <row r="45" spans="1:11" ht="15">
      <c r="A45" s="138"/>
      <c r="B45" s="138" t="s">
        <v>135</v>
      </c>
      <c r="C45" s="138"/>
      <c r="D45" s="138" t="s">
        <v>66</v>
      </c>
      <c r="E45" s="138" t="s">
        <v>70</v>
      </c>
      <c r="F45" s="138"/>
      <c r="G45" s="139"/>
      <c r="H45" s="139"/>
      <c r="I45" s="139"/>
      <c r="J45" s="139"/>
      <c r="K45" s="139"/>
    </row>
    <row r="46" spans="1:11" ht="15">
      <c r="A46" s="139"/>
      <c r="B46" s="138" t="s">
        <v>134</v>
      </c>
      <c r="C46" s="138"/>
      <c r="D46" s="138" t="s">
        <v>66</v>
      </c>
      <c r="E46" s="138" t="s">
        <v>70</v>
      </c>
      <c r="F46" s="138"/>
      <c r="G46" s="139"/>
      <c r="H46" s="139"/>
      <c r="I46" s="139"/>
      <c r="J46" s="139"/>
      <c r="K46" s="139"/>
    </row>
    <row r="47" spans="1:11" ht="15">
      <c r="A47" s="139"/>
      <c r="B47" s="138" t="s">
        <v>136</v>
      </c>
      <c r="C47" s="139"/>
      <c r="D47" s="138" t="s">
        <v>72</v>
      </c>
      <c r="E47" s="138" t="s">
        <v>71</v>
      </c>
      <c r="F47" s="138"/>
      <c r="G47" s="139"/>
      <c r="H47" s="139"/>
      <c r="I47" s="139"/>
      <c r="J47" s="139"/>
      <c r="K47" s="139"/>
    </row>
    <row r="48" spans="1:11" ht="15">
      <c r="A48" s="139"/>
      <c r="B48" s="139" t="s">
        <v>137</v>
      </c>
      <c r="C48" s="139"/>
      <c r="D48" s="138" t="s">
        <v>68</v>
      </c>
      <c r="E48" s="138" t="s">
        <v>70</v>
      </c>
      <c r="F48" s="138"/>
      <c r="G48" s="138"/>
      <c r="H48" s="139"/>
      <c r="I48" s="139"/>
      <c r="J48" s="139"/>
      <c r="K48" s="139"/>
    </row>
    <row r="49" spans="1:11" ht="15">
      <c r="A49" s="138"/>
      <c r="B49" s="138" t="s">
        <v>139</v>
      </c>
      <c r="C49" s="138"/>
      <c r="D49" s="138" t="s">
        <v>68</v>
      </c>
      <c r="E49" s="138" t="s">
        <v>67</v>
      </c>
      <c r="F49" s="138"/>
      <c r="G49" s="138"/>
      <c r="H49" s="139"/>
      <c r="I49" s="139"/>
      <c r="J49" s="139"/>
      <c r="K49" s="139"/>
    </row>
    <row r="50" spans="1:11" ht="15">
      <c r="A50" s="138"/>
      <c r="B50" s="138" t="s">
        <v>138</v>
      </c>
      <c r="C50" s="139"/>
      <c r="D50" s="138" t="s">
        <v>68</v>
      </c>
      <c r="E50" s="138" t="s">
        <v>70</v>
      </c>
      <c r="F50" s="138"/>
      <c r="G50" s="138"/>
      <c r="H50" s="139"/>
      <c r="I50" s="139"/>
      <c r="J50" s="139"/>
      <c r="K50" s="139"/>
    </row>
    <row r="51" spans="1:11" ht="15">
      <c r="A51" s="138"/>
      <c r="B51" s="138" t="s">
        <v>140</v>
      </c>
      <c r="C51" s="138"/>
      <c r="D51" s="138" t="s">
        <v>68</v>
      </c>
      <c r="E51" s="138" t="s">
        <v>70</v>
      </c>
      <c r="F51" s="138"/>
      <c r="G51" s="138"/>
      <c r="H51" s="139"/>
      <c r="I51" s="139"/>
      <c r="J51" s="139"/>
      <c r="K51" s="139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2:5" ht="15">
      <c r="B69" s="63"/>
      <c r="C69" s="63"/>
      <c r="D69" s="63"/>
      <c r="E69" s="63"/>
    </row>
  </sheetData>
  <mergeCells count="1">
    <mergeCell ref="A1:H1"/>
  </mergeCells>
  <printOptions horizont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1"/>
  <headerFooter alignWithMargins="0">
    <oddFooter>&amp;L&amp;8&amp;F&amp;C&amp;8&amp;A&amp;R&amp;8Juge arbitre: Remo Paris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68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8</v>
      </c>
      <c r="C15" s="25" t="s">
        <v>52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3</v>
      </c>
      <c r="C16" s="25" t="s">
        <v>148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2</v>
      </c>
      <c r="C17" s="25" t="s">
        <v>153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2</v>
      </c>
      <c r="C18" s="28" t="s">
        <v>165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3</v>
      </c>
      <c r="B22" s="88" t="s">
        <v>20</v>
      </c>
      <c r="C22" s="117" t="str">
        <f>C15</f>
        <v>Eclair 1</v>
      </c>
      <c r="D22" s="117" t="str">
        <f>C18</f>
        <v>Moutier 2</v>
      </c>
      <c r="E22" s="90"/>
      <c r="F22" s="91"/>
      <c r="G22" s="121"/>
      <c r="H22" s="124"/>
      <c r="I22" s="129"/>
    </row>
    <row r="23" spans="1:9" ht="19.5" customHeight="1">
      <c r="A23" s="153">
        <v>3</v>
      </c>
      <c r="B23" s="88" t="s">
        <v>21</v>
      </c>
      <c r="C23" s="89" t="str">
        <f>C16</f>
        <v>Delémont 3</v>
      </c>
      <c r="D23" s="89" t="str">
        <f>C17</f>
        <v>Le Landeron 3</v>
      </c>
      <c r="E23" s="90"/>
      <c r="F23" s="91"/>
      <c r="G23" s="122"/>
      <c r="H23" s="124"/>
      <c r="I23" s="129"/>
    </row>
    <row r="24" spans="1:9" ht="19.5" customHeight="1">
      <c r="A24" s="168">
        <v>3</v>
      </c>
      <c r="B24" s="107" t="s">
        <v>22</v>
      </c>
      <c r="C24" s="108" t="str">
        <f>C15</f>
        <v>Eclair 1</v>
      </c>
      <c r="D24" s="108" t="str">
        <f>C17</f>
        <v>Le Landeron 3</v>
      </c>
      <c r="E24" s="109"/>
      <c r="F24" s="110"/>
      <c r="G24" s="123"/>
      <c r="H24" s="125"/>
      <c r="I24" s="130"/>
    </row>
    <row r="25" spans="1:9" ht="19.5" customHeight="1">
      <c r="A25" s="168">
        <v>3</v>
      </c>
      <c r="B25" s="107" t="s">
        <v>23</v>
      </c>
      <c r="C25" s="108" t="str">
        <f>C16</f>
        <v>Delémont 3</v>
      </c>
      <c r="D25" s="108" t="str">
        <f>C18</f>
        <v>Moutier 2</v>
      </c>
      <c r="E25" s="109"/>
      <c r="F25" s="110"/>
      <c r="G25" s="123"/>
      <c r="H25" s="125"/>
      <c r="I25" s="130"/>
    </row>
    <row r="26" spans="1:9" ht="19.5" customHeight="1">
      <c r="A26" s="193">
        <v>3</v>
      </c>
      <c r="B26" s="111" t="s">
        <v>24</v>
      </c>
      <c r="C26" s="112" t="str">
        <f>C17</f>
        <v>Le Landeron 3</v>
      </c>
      <c r="D26" s="112" t="str">
        <f>C18</f>
        <v>Moutier 2</v>
      </c>
      <c r="E26" s="113"/>
      <c r="F26" s="114"/>
      <c r="G26" s="113"/>
      <c r="H26" s="126"/>
      <c r="I26" s="131"/>
    </row>
    <row r="27" spans="1:17" ht="19.5" customHeight="1" thickBot="1">
      <c r="A27" s="158">
        <v>3</v>
      </c>
      <c r="B27" s="86" t="s">
        <v>25</v>
      </c>
      <c r="C27" s="118" t="str">
        <f>C15</f>
        <v>Eclair 1</v>
      </c>
      <c r="D27" s="118" t="str">
        <f>C16</f>
        <v>Delémont 3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F13:I13"/>
    <mergeCell ref="J13:M13"/>
    <mergeCell ref="H14:I14"/>
    <mergeCell ref="L14:M14"/>
    <mergeCell ref="N14:O14"/>
    <mergeCell ref="H15:I15"/>
    <mergeCell ref="L15:M15"/>
    <mergeCell ref="N15:O15"/>
    <mergeCell ref="H16:I16"/>
    <mergeCell ref="L16:M16"/>
    <mergeCell ref="N16:O16"/>
    <mergeCell ref="H17:I17"/>
    <mergeCell ref="L17:M17"/>
    <mergeCell ref="N17:O17"/>
    <mergeCell ref="H18:I18"/>
    <mergeCell ref="L18:M18"/>
    <mergeCell ref="N18:O18"/>
    <mergeCell ref="C21:D21"/>
    <mergeCell ref="E21:F21"/>
    <mergeCell ref="G21:H21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600" verticalDpi="600" orientation="portrait" paperSize="9" r:id="rId2"/>
  <headerFooter alignWithMargins="0">
    <oddFooter>&amp;L&amp;8&amp;F&amp;C&amp;8&amp;A&amp;R&amp;8Juge-arbitre: Remo Paris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180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4</v>
      </c>
      <c r="C15" s="25" t="s">
        <v>182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3</v>
      </c>
      <c r="C16" s="25" t="s">
        <v>144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2</v>
      </c>
      <c r="C17" s="25" t="s">
        <v>55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2</v>
      </c>
      <c r="C18" s="28" t="s">
        <v>164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4</v>
      </c>
      <c r="B22" s="88" t="s">
        <v>20</v>
      </c>
      <c r="C22" s="117" t="str">
        <f>C15</f>
        <v>Le Landeron/C.Peseux</v>
      </c>
      <c r="D22" s="117" t="str">
        <f>C18</f>
        <v>Moutier 1</v>
      </c>
      <c r="E22" s="90"/>
      <c r="F22" s="91"/>
      <c r="G22" s="121"/>
      <c r="H22" s="124"/>
      <c r="I22" s="129"/>
    </row>
    <row r="23" spans="1:9" ht="19.5" customHeight="1">
      <c r="A23" s="153">
        <v>4</v>
      </c>
      <c r="B23" s="88" t="s">
        <v>21</v>
      </c>
      <c r="C23" s="89" t="str">
        <f>C16</f>
        <v>La Chx-de-Fds 1</v>
      </c>
      <c r="D23" s="89" t="str">
        <f>C17</f>
        <v>Le Locle 1</v>
      </c>
      <c r="E23" s="90"/>
      <c r="F23" s="91"/>
      <c r="G23" s="122"/>
      <c r="H23" s="124"/>
      <c r="I23" s="129"/>
    </row>
    <row r="24" spans="1:9" ht="19.5" customHeight="1">
      <c r="A24" s="168">
        <v>4</v>
      </c>
      <c r="B24" s="107" t="s">
        <v>22</v>
      </c>
      <c r="C24" s="108" t="str">
        <f>C15</f>
        <v>Le Landeron/C.Peseux</v>
      </c>
      <c r="D24" s="108" t="str">
        <f>C17</f>
        <v>Le Locle 1</v>
      </c>
      <c r="E24" s="109"/>
      <c r="F24" s="110"/>
      <c r="G24" s="123"/>
      <c r="H24" s="125"/>
      <c r="I24" s="130"/>
    </row>
    <row r="25" spans="1:9" ht="19.5" customHeight="1">
      <c r="A25" s="168">
        <v>4</v>
      </c>
      <c r="B25" s="107" t="s">
        <v>23</v>
      </c>
      <c r="C25" s="108" t="str">
        <f>C16</f>
        <v>La Chx-de-Fds 1</v>
      </c>
      <c r="D25" s="108" t="str">
        <f>C18</f>
        <v>Moutier 1</v>
      </c>
      <c r="E25" s="109"/>
      <c r="F25" s="110"/>
      <c r="G25" s="123"/>
      <c r="H25" s="125"/>
      <c r="I25" s="130"/>
    </row>
    <row r="26" spans="1:9" ht="19.5" customHeight="1">
      <c r="A26" s="193">
        <v>4</v>
      </c>
      <c r="B26" s="111" t="s">
        <v>24</v>
      </c>
      <c r="C26" s="112" t="str">
        <f>C17</f>
        <v>Le Locle 1</v>
      </c>
      <c r="D26" s="112" t="str">
        <f>C18</f>
        <v>Moutier 1</v>
      </c>
      <c r="E26" s="113"/>
      <c r="F26" s="114"/>
      <c r="G26" s="113"/>
      <c r="H26" s="126"/>
      <c r="I26" s="131"/>
    </row>
    <row r="27" spans="1:17" ht="19.5" customHeight="1" thickBot="1">
      <c r="A27" s="158">
        <v>4</v>
      </c>
      <c r="B27" s="86" t="s">
        <v>25</v>
      </c>
      <c r="C27" s="118" t="str">
        <f>C15</f>
        <v>Le Landeron/C.Peseux</v>
      </c>
      <c r="D27" s="118" t="str">
        <f>C16</f>
        <v>La Chx-de-Fds 1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F13:I13"/>
    <mergeCell ref="J13:M13"/>
    <mergeCell ref="H14:I14"/>
    <mergeCell ref="L14:M14"/>
    <mergeCell ref="N14:O14"/>
    <mergeCell ref="H15:I15"/>
    <mergeCell ref="L15:M15"/>
    <mergeCell ref="N15:O15"/>
    <mergeCell ref="H16:I16"/>
    <mergeCell ref="L16:M16"/>
    <mergeCell ref="N16:O16"/>
    <mergeCell ref="H17:I17"/>
    <mergeCell ref="L17:M17"/>
    <mergeCell ref="N17:O17"/>
    <mergeCell ref="H18:I18"/>
    <mergeCell ref="L18:M18"/>
    <mergeCell ref="N18:O18"/>
    <mergeCell ref="C21:D21"/>
    <mergeCell ref="E21:F21"/>
    <mergeCell ref="G21:H21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600" verticalDpi="600" orientation="portrait" paperSize="9" r:id="rId2"/>
  <headerFooter alignWithMargins="0">
    <oddFooter>&amp;L&amp;8&amp;F&amp;C&amp;8&amp;A&amp;R&amp;8Juge-arbitre: Remo Paris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:IV1"/>
    </sheetView>
  </sheetViews>
  <sheetFormatPr defaultColWidth="11.421875" defaultRowHeight="12.75"/>
  <cols>
    <col min="1" max="1" width="4.00390625" style="0" customWidth="1"/>
    <col min="2" max="2" width="10.421875" style="0" customWidth="1"/>
    <col min="3" max="3" width="5.8515625" style="0" customWidth="1"/>
    <col min="4" max="4" width="23.28125" style="0" customWidth="1"/>
    <col min="5" max="5" width="12.8515625" style="0" customWidth="1"/>
    <col min="6" max="6" width="4.00390625" style="0" customWidth="1"/>
    <col min="7" max="7" width="3.00390625" style="0" customWidth="1"/>
    <col min="8" max="8" width="1.421875" style="0" customWidth="1"/>
    <col min="9" max="9" width="18.710937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8.7109375" style="0" customWidth="1"/>
    <col min="14" max="14" width="2.00390625" style="0" customWidth="1"/>
    <col min="15" max="15" width="17.8515625" style="0" hidden="1" customWidth="1"/>
    <col min="16" max="16" width="13.28125" style="0" hidden="1" customWidth="1"/>
  </cols>
  <sheetData>
    <row r="1" spans="3:11" ht="15.75">
      <c r="C1" s="41" t="s">
        <v>43</v>
      </c>
      <c r="K1" s="14" t="s">
        <v>44</v>
      </c>
    </row>
    <row r="5" s="307" customFormat="1" ht="18.75" thickBot="1"/>
    <row r="6" spans="2:14" ht="21" thickTop="1">
      <c r="B6" s="194" t="s">
        <v>0</v>
      </c>
      <c r="C6" s="195"/>
      <c r="D6" s="419" t="s">
        <v>199</v>
      </c>
      <c r="E6" s="420"/>
      <c r="F6" s="7"/>
      <c r="G6" s="1"/>
      <c r="K6" s="197"/>
      <c r="L6" s="197"/>
      <c r="M6" s="198"/>
      <c r="N6" s="198"/>
    </row>
    <row r="7" spans="2:15" ht="15.75">
      <c r="B7" s="199" t="s">
        <v>1</v>
      </c>
      <c r="C7" s="200"/>
      <c r="D7" s="201" t="s">
        <v>106</v>
      </c>
      <c r="E7" s="305"/>
      <c r="F7" s="5"/>
      <c r="G7" s="1"/>
      <c r="K7" s="202"/>
      <c r="L7" s="202"/>
      <c r="O7" s="202"/>
    </row>
    <row r="8" spans="2:7" ht="15">
      <c r="B8" s="203" t="s">
        <v>2</v>
      </c>
      <c r="C8" s="200"/>
      <c r="D8" s="204" t="s">
        <v>26</v>
      </c>
      <c r="E8" s="306"/>
      <c r="F8" s="7"/>
      <c r="G8" s="1"/>
    </row>
    <row r="9" spans="2:7" ht="15">
      <c r="B9" s="203" t="s">
        <v>183</v>
      </c>
      <c r="C9" s="200"/>
      <c r="D9" s="204" t="s">
        <v>184</v>
      </c>
      <c r="E9" s="306"/>
      <c r="F9" s="7"/>
      <c r="G9" s="1"/>
    </row>
    <row r="10" spans="2:7" ht="30.75" thickBot="1">
      <c r="B10" s="205" t="s">
        <v>185</v>
      </c>
      <c r="C10" s="206"/>
      <c r="D10" s="444" t="s">
        <v>202</v>
      </c>
      <c r="E10" s="462"/>
      <c r="F10" s="207"/>
      <c r="G10" s="208"/>
    </row>
    <row r="11" spans="2:9" ht="30.75" thickTop="1">
      <c r="B11" s="209"/>
      <c r="C11" s="207"/>
      <c r="D11" s="207"/>
      <c r="E11" s="207"/>
      <c r="F11" s="1"/>
      <c r="G11" s="207"/>
      <c r="H11" s="207"/>
      <c r="I11" s="7"/>
    </row>
    <row r="12" ht="13.5" thickBot="1"/>
    <row r="13" spans="2:7" ht="15.75" thickBot="1">
      <c r="B13" s="210" t="s">
        <v>186</v>
      </c>
      <c r="C13" s="211" t="s">
        <v>187</v>
      </c>
      <c r="D13" s="212" t="s">
        <v>101</v>
      </c>
      <c r="E13" s="213" t="s">
        <v>4</v>
      </c>
      <c r="F13" s="213" t="s">
        <v>188</v>
      </c>
      <c r="G13" s="214"/>
    </row>
    <row r="14" spans="1:15" ht="12.75">
      <c r="A14" s="263">
        <v>1</v>
      </c>
      <c r="B14" s="216" t="s">
        <v>189</v>
      </c>
      <c r="C14" s="217"/>
      <c r="D14" s="218">
        <f>'U18 Gr.1'!C31</f>
        <v>0</v>
      </c>
      <c r="E14" s="219"/>
      <c r="F14" s="220"/>
      <c r="G14" s="215">
        <v>1</v>
      </c>
      <c r="H14" s="221"/>
      <c r="I14" s="222">
        <f>IF(AND(D14&lt;&gt;"",D15&lt;&gt;""),IF(H14&lt;&gt;"",D14,IF(H15&lt;&gt;"",D15,"")),IF(D14&lt;&gt;"",D14,D15))</f>
      </c>
      <c r="J14" s="223"/>
      <c r="K14" s="224"/>
      <c r="L14" s="223"/>
      <c r="M14" s="224"/>
      <c r="N14" s="223"/>
      <c r="O14" s="225"/>
    </row>
    <row r="15" spans="1:15" ht="12.75">
      <c r="A15" s="263">
        <v>8</v>
      </c>
      <c r="B15" s="249" t="s">
        <v>193</v>
      </c>
      <c r="C15" s="227"/>
      <c r="D15" s="299">
        <f>'U18-Gr.3'!C32</f>
        <v>0</v>
      </c>
      <c r="E15" s="300"/>
      <c r="F15" s="230"/>
      <c r="G15" s="215"/>
      <c r="H15" s="231"/>
      <c r="I15" s="232"/>
      <c r="J15" s="221"/>
      <c r="K15" s="233">
        <f>IF(J15&lt;&gt;"",I14,IF(J16&lt;&gt;"",I16,""))</f>
      </c>
      <c r="L15" s="223"/>
      <c r="M15" s="224"/>
      <c r="N15" s="223"/>
      <c r="O15" s="225"/>
    </row>
    <row r="16" spans="1:15" ht="12.75">
      <c r="A16" s="263">
        <v>5</v>
      </c>
      <c r="B16" s="252" t="s">
        <v>205</v>
      </c>
      <c r="C16" s="235"/>
      <c r="D16" s="283">
        <f>'U18-Gr.2'!C32</f>
        <v>0</v>
      </c>
      <c r="E16" s="284"/>
      <c r="F16" s="220"/>
      <c r="G16" s="215">
        <v>8</v>
      </c>
      <c r="H16" s="221"/>
      <c r="I16" s="236">
        <f>IF(AND(D16&lt;&gt;"",D17&lt;&gt;""),IF(H16&lt;&gt;"",D16,IF(H17&lt;&gt;"",D17,"")),IF(D16&lt;&gt;"",D16,D17))</f>
      </c>
      <c r="J16" s="231"/>
      <c r="K16" s="237"/>
      <c r="L16" s="223"/>
      <c r="M16" s="224"/>
      <c r="N16" s="223"/>
      <c r="O16" s="225"/>
    </row>
    <row r="17" spans="1:15" ht="13.5" thickBot="1">
      <c r="A17" s="263">
        <v>4</v>
      </c>
      <c r="B17" s="298" t="s">
        <v>204</v>
      </c>
      <c r="C17" s="239"/>
      <c r="D17" s="285">
        <f>'U18-Gr.4'!C31</f>
        <v>0</v>
      </c>
      <c r="E17" s="286"/>
      <c r="F17" s="240"/>
      <c r="G17" s="215"/>
      <c r="H17" s="231"/>
      <c r="I17" s="241"/>
      <c r="J17" s="242"/>
      <c r="K17" s="243"/>
      <c r="L17" s="221"/>
      <c r="M17" s="244">
        <f>IF(L17&lt;&gt;"",K15,IF(L18&lt;&gt;"",K19,""))</f>
      </c>
      <c r="N17" s="223"/>
      <c r="O17" s="225"/>
    </row>
    <row r="18" spans="1:15" ht="13.5" thickTop="1">
      <c r="A18" s="263">
        <v>3</v>
      </c>
      <c r="B18" s="216" t="s">
        <v>191</v>
      </c>
      <c r="C18" s="217"/>
      <c r="D18" s="287">
        <f>'U18-Gr.3'!C31</f>
        <v>0</v>
      </c>
      <c r="E18" s="288"/>
      <c r="F18" s="220"/>
      <c r="G18" s="215">
        <v>5</v>
      </c>
      <c r="H18" s="221"/>
      <c r="I18" s="222">
        <f>IF(AND(D18&lt;&gt;"",D19&lt;&gt;""),IF(H18&lt;&gt;"",D18,IF(H19&lt;&gt;"",D19,"")),IF(D18&lt;&gt;"",D18,D19))</f>
      </c>
      <c r="J18" s="242"/>
      <c r="K18" s="245"/>
      <c r="L18" s="231"/>
      <c r="M18" s="246"/>
      <c r="N18" s="247"/>
      <c r="O18" s="248"/>
    </row>
    <row r="19" spans="1:15" ht="12.75">
      <c r="A19" s="263">
        <v>6</v>
      </c>
      <c r="B19" s="249" t="s">
        <v>192</v>
      </c>
      <c r="C19" s="227"/>
      <c r="D19" s="289">
        <f>'U18 Gr.1'!C32</f>
        <v>0</v>
      </c>
      <c r="E19" s="290"/>
      <c r="F19" s="230"/>
      <c r="G19" s="215"/>
      <c r="H19" s="231"/>
      <c r="I19" s="232"/>
      <c r="J19" s="221"/>
      <c r="K19" s="250">
        <f>IF(J19&lt;&gt;"",I18,IF(J20&lt;&gt;"",I20,""))</f>
      </c>
      <c r="L19" s="247"/>
      <c r="M19" s="251"/>
      <c r="N19" s="247"/>
      <c r="O19" s="248"/>
    </row>
    <row r="20" spans="1:15" ht="12.75">
      <c r="A20" s="263">
        <v>7</v>
      </c>
      <c r="B20" s="252" t="s">
        <v>203</v>
      </c>
      <c r="C20" s="235"/>
      <c r="D20" s="301">
        <f>'U18-Gr.4'!C32</f>
        <v>0</v>
      </c>
      <c r="E20" s="302"/>
      <c r="F20" s="220"/>
      <c r="G20" s="215">
        <v>4</v>
      </c>
      <c r="H20" s="221"/>
      <c r="I20" s="236">
        <f>IF(AND(D20&lt;&gt;"",D21&lt;&gt;""),IF(H20&lt;&gt;"",D20,IF(H21&lt;&gt;"",D21,"")),IF(D20&lt;&gt;"",D20,D21))</f>
      </c>
      <c r="J20" s="231"/>
      <c r="K20" s="253"/>
      <c r="L20" s="247"/>
      <c r="M20" s="251"/>
      <c r="N20" s="247"/>
      <c r="O20" s="248"/>
    </row>
    <row r="21" spans="1:16" ht="13.5" thickBot="1">
      <c r="A21" s="263">
        <v>2</v>
      </c>
      <c r="B21" s="254" t="s">
        <v>194</v>
      </c>
      <c r="C21" s="255"/>
      <c r="D21" s="303">
        <f>'U18-Gr.2'!C31</f>
        <v>0</v>
      </c>
      <c r="E21" s="304"/>
      <c r="F21" s="258"/>
      <c r="G21" s="215"/>
      <c r="H21" s="231"/>
      <c r="I21" s="241"/>
      <c r="J21" s="242"/>
      <c r="K21" s="259"/>
      <c r="L21" s="247"/>
      <c r="M21" s="260"/>
      <c r="N21" s="261"/>
      <c r="O21" s="259"/>
      <c r="P21" s="1"/>
    </row>
    <row r="22" spans="2:16" ht="12.75">
      <c r="B22" s="262"/>
      <c r="C22" s="262"/>
      <c r="D22" s="263"/>
      <c r="E22" s="263"/>
      <c r="F22" s="215"/>
      <c r="G22" s="215"/>
      <c r="H22" s="215"/>
      <c r="I22" s="263"/>
      <c r="J22" s="264"/>
      <c r="K22" s="265"/>
      <c r="L22" s="265"/>
      <c r="M22" s="265"/>
      <c r="N22" s="265"/>
      <c r="O22" s="265"/>
      <c r="P22" s="266"/>
    </row>
    <row r="23" spans="2:16" ht="12.75">
      <c r="B23" s="262"/>
      <c r="C23" s="262" t="s">
        <v>195</v>
      </c>
      <c r="D23" s="267" t="s">
        <v>196</v>
      </c>
      <c r="E23" s="267"/>
      <c r="F23" s="267"/>
      <c r="G23" s="267"/>
      <c r="H23" s="267"/>
      <c r="I23" s="267" t="s">
        <v>197</v>
      </c>
      <c r="J23" s="268"/>
      <c r="K23" s="264">
        <v>2</v>
      </c>
      <c r="L23" s="264"/>
      <c r="M23" s="269">
        <v>1</v>
      </c>
      <c r="N23" s="269"/>
      <c r="O23" s="269"/>
      <c r="P23" s="1"/>
    </row>
    <row r="24" spans="10:16" ht="12.75">
      <c r="J24" s="268"/>
      <c r="K24" s="214"/>
      <c r="L24" s="214"/>
      <c r="M24" s="1"/>
      <c r="N24" s="1"/>
      <c r="O24" s="1"/>
      <c r="P24" s="1"/>
    </row>
    <row r="25" spans="4:16" ht="15.75">
      <c r="D25" s="281" t="s">
        <v>38</v>
      </c>
      <c r="E25" s="1"/>
      <c r="F25" s="270"/>
      <c r="G25" s="270"/>
      <c r="H25" s="270"/>
      <c r="I25" s="270"/>
      <c r="J25" s="270"/>
      <c r="K25" s="214"/>
      <c r="L25" s="214"/>
      <c r="M25" s="1"/>
      <c r="N25" s="1"/>
      <c r="O25" s="1"/>
      <c r="P25" s="1"/>
    </row>
    <row r="26" spans="5:16" ht="13.5" thickBot="1">
      <c r="E26" s="1"/>
      <c r="F26" s="269"/>
      <c r="G26" s="271"/>
      <c r="H26" s="271"/>
      <c r="I26" s="271"/>
      <c r="J26" s="221"/>
      <c r="K26" s="272">
        <f>IF(AND(I14&lt;&gt;"",I16&lt;&gt;""),IF(J26&lt;&gt;"",I14,IF(J27&lt;&gt;"",I16,"")),IF(I14&lt;&gt;"",I14,I16))</f>
      </c>
      <c r="L26" s="242"/>
      <c r="M26" s="273"/>
      <c r="N26" s="1"/>
      <c r="O26" s="1"/>
      <c r="P26" s="1"/>
    </row>
    <row r="27" spans="1:13" ht="12.75">
      <c r="A27" s="282" t="s">
        <v>201</v>
      </c>
      <c r="B27" s="430" t="s">
        <v>101</v>
      </c>
      <c r="C27" s="431"/>
      <c r="D27" s="446" t="s">
        <v>102</v>
      </c>
      <c r="E27" s="447"/>
      <c r="F27" s="269"/>
      <c r="G27" s="271"/>
      <c r="H27" s="271"/>
      <c r="I27" s="271"/>
      <c r="J27" s="231"/>
      <c r="K27" s="232"/>
      <c r="L27" s="221"/>
      <c r="M27" s="274">
        <f>IF(L27&lt;&gt;"",K26,IF(L28&lt;&gt;"",K28,""))</f>
      </c>
    </row>
    <row r="28" spans="1:13" ht="12.75">
      <c r="A28" s="291">
        <v>1</v>
      </c>
      <c r="B28" s="432">
        <f>M17</f>
      </c>
      <c r="C28" s="433"/>
      <c r="D28" s="448"/>
      <c r="E28" s="449"/>
      <c r="F28" s="269"/>
      <c r="G28" s="271"/>
      <c r="H28" s="271"/>
      <c r="I28" s="271"/>
      <c r="J28" s="221"/>
      <c r="K28" s="275">
        <f>IF(AND(I18&lt;&gt;"",I20&lt;&gt;""),IF(J28&lt;&gt;"",I18,IF(J29&lt;&gt;"",I20,"")),IF(I18&lt;&gt;"",I18,I20))</f>
      </c>
      <c r="L28" s="231"/>
      <c r="M28" s="276" t="s">
        <v>198</v>
      </c>
    </row>
    <row r="29" spans="1:13" ht="12.75">
      <c r="A29" s="292">
        <v>2</v>
      </c>
      <c r="B29" s="434" t="str">
        <f>IF(OR(L17&lt;&gt;"",L18&lt;&gt;""),IF(L17&lt;&gt;"",K19,K15)," ")</f>
        <v> </v>
      </c>
      <c r="C29" s="435"/>
      <c r="D29" s="450"/>
      <c r="E29" s="451"/>
      <c r="F29" s="269"/>
      <c r="G29" s="271"/>
      <c r="H29" s="271"/>
      <c r="I29" s="271"/>
      <c r="J29" s="231"/>
      <c r="K29" s="277"/>
      <c r="L29" s="242"/>
      <c r="M29" s="224"/>
    </row>
    <row r="30" spans="1:10" ht="12.75">
      <c r="A30" s="293">
        <v>3</v>
      </c>
      <c r="B30" s="436">
        <f>M27</f>
      </c>
      <c r="C30" s="437"/>
      <c r="D30" s="452"/>
      <c r="E30" s="453"/>
      <c r="F30" s="269"/>
      <c r="G30" s="271"/>
      <c r="H30" s="271"/>
      <c r="I30" s="271"/>
      <c r="J30" s="271"/>
    </row>
    <row r="31" spans="1:10" ht="12.75">
      <c r="A31" s="294">
        <v>4</v>
      </c>
      <c r="B31" s="424" t="str">
        <f>IF(OR(L27&lt;&gt;"",L28&lt;&gt;""),IF(L27&lt;&gt;"",K28,K26)," ")</f>
        <v> </v>
      </c>
      <c r="C31" s="425"/>
      <c r="D31" s="438"/>
      <c r="E31" s="439"/>
      <c r="F31" s="269"/>
      <c r="G31" s="271"/>
      <c r="H31" s="271"/>
      <c r="I31" s="271"/>
      <c r="J31" s="271"/>
    </row>
    <row r="32" spans="1:10" ht="12.75">
      <c r="A32" s="193">
        <v>5</v>
      </c>
      <c r="B32" s="426"/>
      <c r="C32" s="427"/>
      <c r="D32" s="440"/>
      <c r="E32" s="441"/>
      <c r="F32" s="269"/>
      <c r="G32" s="271"/>
      <c r="H32" s="271"/>
      <c r="I32" s="271"/>
      <c r="J32" s="271"/>
    </row>
    <row r="33" spans="1:10" ht="12.75">
      <c r="A33" s="295">
        <v>6</v>
      </c>
      <c r="B33" s="458"/>
      <c r="C33" s="459"/>
      <c r="D33" s="442"/>
      <c r="E33" s="443"/>
      <c r="F33" s="269"/>
      <c r="G33" s="271"/>
      <c r="H33" s="271"/>
      <c r="I33" s="271"/>
      <c r="J33" s="271"/>
    </row>
    <row r="34" spans="1:7" ht="12.75">
      <c r="A34" s="296">
        <v>7</v>
      </c>
      <c r="B34" s="454"/>
      <c r="C34" s="460"/>
      <c r="D34" s="454"/>
      <c r="E34" s="455"/>
      <c r="G34" s="13"/>
    </row>
    <row r="35" spans="1:5" ht="13.5" thickBot="1">
      <c r="A35" s="297">
        <v>8</v>
      </c>
      <c r="B35" s="456"/>
      <c r="C35" s="461"/>
      <c r="D35" s="456"/>
      <c r="E35" s="457"/>
    </row>
    <row r="41" spans="1:4" ht="18">
      <c r="A41" s="1"/>
      <c r="B41" s="278"/>
      <c r="C41" s="1"/>
      <c r="D41" s="1"/>
    </row>
    <row r="42" spans="1:4" ht="12.75">
      <c r="A42" s="1"/>
      <c r="B42" s="40"/>
      <c r="C42" s="1"/>
      <c r="D42" s="1"/>
    </row>
    <row r="43" spans="1:4" ht="12.75">
      <c r="A43" s="1"/>
      <c r="B43" s="39"/>
      <c r="C43" s="1"/>
      <c r="D43" s="1"/>
    </row>
    <row r="44" spans="1:4" ht="12.75">
      <c r="A44" s="1"/>
      <c r="B44" s="1"/>
      <c r="C44" s="1"/>
      <c r="D44" s="1"/>
    </row>
  </sheetData>
  <mergeCells count="20">
    <mergeCell ref="D10:E10"/>
    <mergeCell ref="D6:E6"/>
    <mergeCell ref="B34:C34"/>
    <mergeCell ref="D34:E34"/>
    <mergeCell ref="B28:C28"/>
    <mergeCell ref="D28:E28"/>
    <mergeCell ref="B29:C29"/>
    <mergeCell ref="D29:E29"/>
    <mergeCell ref="B30:C30"/>
    <mergeCell ref="D30:E30"/>
    <mergeCell ref="B35:C35"/>
    <mergeCell ref="D35:E35"/>
    <mergeCell ref="B32:C32"/>
    <mergeCell ref="D32:E32"/>
    <mergeCell ref="B33:C33"/>
    <mergeCell ref="D33:E33"/>
    <mergeCell ref="B27:C27"/>
    <mergeCell ref="D27:E27"/>
    <mergeCell ref="B31:C31"/>
    <mergeCell ref="D31:E31"/>
  </mergeCells>
  <printOptions horizontalCentered="1"/>
  <pageMargins left="0.3937007874015748" right="0.3937007874015748" top="0.4724409448818898" bottom="0.6299212598425197" header="0" footer="0.31496062992125984"/>
  <pageSetup blackAndWhite="1" horizontalDpi="300" verticalDpi="300" orientation="landscape" paperSize="9" r:id="rId2"/>
  <headerFooter alignWithMargins="0">
    <oddFooter>&amp;L&amp;8&amp;F&amp;C&amp;8&amp;A&amp;R&amp;8Juge arbitre: Remo Paris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B1" sqref="B1"/>
    </sheetView>
  </sheetViews>
  <sheetFormatPr defaultColWidth="11.421875" defaultRowHeight="12.75"/>
  <cols>
    <col min="1" max="1" width="12.7109375" style="0" customWidth="1"/>
    <col min="2" max="4" width="6.7109375" style="0" customWidth="1"/>
    <col min="5" max="8" width="3.7109375" style="0" customWidth="1"/>
    <col min="9" max="9" width="11.7109375" style="0" customWidth="1"/>
    <col min="10" max="10" width="12.421875" style="0" customWidth="1"/>
    <col min="11" max="11" width="6.140625" style="0" customWidth="1"/>
    <col min="12" max="15" width="2.28125" style="0" customWidth="1"/>
    <col min="16" max="17" width="3.7109375" style="0" customWidth="1"/>
    <col min="18" max="18" width="2.8515625" style="0" customWidth="1"/>
  </cols>
  <sheetData>
    <row r="1" spans="2:18" ht="15.75">
      <c r="B1" s="11" t="s">
        <v>43</v>
      </c>
      <c r="E1" s="11"/>
      <c r="F1" s="14"/>
      <c r="G1" s="14"/>
      <c r="H1" s="14"/>
      <c r="I1" s="308"/>
      <c r="J1" s="308"/>
      <c r="K1" s="308"/>
      <c r="L1" s="308"/>
      <c r="M1" s="308"/>
      <c r="N1" s="14" t="s">
        <v>44</v>
      </c>
      <c r="O1" s="308"/>
      <c r="P1" s="308"/>
      <c r="Q1" s="308"/>
      <c r="R1" s="308"/>
    </row>
    <row r="2" spans="4:17" ht="13.5" thickBo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s="45" customFormat="1" ht="13.5" thickBot="1">
      <c r="B3" s="309" t="s">
        <v>206</v>
      </c>
      <c r="E3" s="309"/>
      <c r="F3" s="309"/>
      <c r="G3" s="463" t="s">
        <v>66</v>
      </c>
      <c r="H3" s="464"/>
      <c r="I3" s="371" t="s">
        <v>232</v>
      </c>
      <c r="K3" s="309" t="s">
        <v>207</v>
      </c>
      <c r="L3" s="309"/>
      <c r="M3" s="309"/>
      <c r="N3" s="309"/>
      <c r="O3" s="309"/>
      <c r="P3" s="309"/>
      <c r="Q3" s="309"/>
    </row>
    <row r="4" spans="12:15" ht="12.75">
      <c r="L4" s="310"/>
      <c r="M4" s="310"/>
      <c r="N4" s="310"/>
      <c r="O4" s="310"/>
    </row>
    <row r="5" spans="2:11" ht="12.75">
      <c r="B5" s="311" t="s">
        <v>208</v>
      </c>
      <c r="E5" s="311"/>
      <c r="K5" t="s">
        <v>209</v>
      </c>
    </row>
    <row r="6" ht="4.5" customHeight="1"/>
    <row r="7" spans="1:17" ht="13.5" thickBot="1">
      <c r="A7" s="311" t="s">
        <v>210</v>
      </c>
      <c r="B7" s="311"/>
      <c r="C7" s="311"/>
      <c r="D7" s="311"/>
      <c r="E7" s="311"/>
      <c r="F7" s="311"/>
      <c r="G7" s="3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" customHeight="1" thickBot="1">
      <c r="A8" s="312" t="s">
        <v>211</v>
      </c>
      <c r="B8" s="313"/>
      <c r="C8" s="313"/>
      <c r="D8" s="313"/>
      <c r="E8" s="314" t="s">
        <v>188</v>
      </c>
      <c r="F8" s="465" t="s">
        <v>212</v>
      </c>
      <c r="G8" s="466"/>
      <c r="H8" s="467"/>
      <c r="I8" s="313" t="s">
        <v>213</v>
      </c>
      <c r="J8" s="313"/>
      <c r="K8" s="313"/>
      <c r="L8" s="465" t="s">
        <v>188</v>
      </c>
      <c r="M8" s="468"/>
      <c r="N8" s="465" t="s">
        <v>212</v>
      </c>
      <c r="O8" s="466"/>
      <c r="P8" s="466"/>
      <c r="Q8" s="469"/>
    </row>
    <row r="9" spans="1:17" s="45" customFormat="1" ht="19.5" customHeight="1">
      <c r="A9" s="317" t="s">
        <v>214</v>
      </c>
      <c r="B9" s="318"/>
      <c r="C9" s="318"/>
      <c r="D9" s="318"/>
      <c r="E9" s="319"/>
      <c r="F9" s="470"/>
      <c r="G9" s="471"/>
      <c r="H9" s="472"/>
      <c r="I9" s="318" t="s">
        <v>215</v>
      </c>
      <c r="J9" s="318"/>
      <c r="K9" s="318"/>
      <c r="L9" s="470"/>
      <c r="M9" s="473"/>
      <c r="N9" s="470"/>
      <c r="O9" s="471"/>
      <c r="P9" s="471"/>
      <c r="Q9" s="474"/>
    </row>
    <row r="10" spans="1:17" s="45" customFormat="1" ht="19.5" customHeight="1">
      <c r="A10" s="317" t="s">
        <v>216</v>
      </c>
      <c r="B10" s="318"/>
      <c r="C10" s="318"/>
      <c r="D10" s="318"/>
      <c r="E10" s="319"/>
      <c r="F10" s="475"/>
      <c r="G10" s="476"/>
      <c r="H10" s="477"/>
      <c r="I10" s="318" t="s">
        <v>217</v>
      </c>
      <c r="J10" s="318"/>
      <c r="K10" s="318"/>
      <c r="L10" s="475"/>
      <c r="M10" s="478"/>
      <c r="N10" s="475"/>
      <c r="O10" s="476"/>
      <c r="P10" s="476"/>
      <c r="Q10" s="479"/>
    </row>
    <row r="11" spans="1:17" s="45" customFormat="1" ht="18" customHeight="1" thickBot="1">
      <c r="A11" s="320" t="s">
        <v>218</v>
      </c>
      <c r="B11" s="480"/>
      <c r="C11" s="480"/>
      <c r="D11" s="480"/>
      <c r="E11" s="480"/>
      <c r="F11" s="480"/>
      <c r="G11" s="480"/>
      <c r="H11" s="481"/>
      <c r="I11" s="321" t="s">
        <v>218</v>
      </c>
      <c r="J11" s="480"/>
      <c r="K11" s="480"/>
      <c r="L11" s="480"/>
      <c r="M11" s="480"/>
      <c r="N11" s="480"/>
      <c r="O11" s="480"/>
      <c r="P11" s="480"/>
      <c r="Q11" s="482"/>
    </row>
    <row r="12" spans="1:17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45" customFormat="1" ht="18" customHeight="1" thickBot="1">
      <c r="A13" s="322" t="s">
        <v>219</v>
      </c>
      <c r="B13" s="315" t="s">
        <v>29</v>
      </c>
      <c r="C13" s="314" t="s">
        <v>30</v>
      </c>
      <c r="D13" s="316" t="s">
        <v>31</v>
      </c>
      <c r="E13" s="465" t="s">
        <v>32</v>
      </c>
      <c r="F13" s="468"/>
      <c r="G13" s="465" t="s">
        <v>33</v>
      </c>
      <c r="H13" s="466"/>
      <c r="I13" s="323" t="s">
        <v>220</v>
      </c>
      <c r="J13" s="313"/>
      <c r="K13" s="324"/>
      <c r="L13" s="466" t="s">
        <v>6</v>
      </c>
      <c r="M13" s="466"/>
      <c r="N13" s="466"/>
      <c r="O13" s="466"/>
      <c r="P13" s="483" t="s">
        <v>34</v>
      </c>
      <c r="Q13" s="469"/>
    </row>
    <row r="14" spans="1:17" s="45" customFormat="1" ht="18" customHeight="1">
      <c r="A14" s="325" t="s">
        <v>221</v>
      </c>
      <c r="B14" s="318"/>
      <c r="C14" s="319"/>
      <c r="D14" s="326"/>
      <c r="E14" s="327"/>
      <c r="F14" s="328"/>
      <c r="G14" s="318"/>
      <c r="H14" s="318"/>
      <c r="I14" s="329"/>
      <c r="J14" s="318"/>
      <c r="K14" s="330"/>
      <c r="L14" s="331"/>
      <c r="M14" s="326"/>
      <c r="N14" s="327"/>
      <c r="O14" s="331"/>
      <c r="P14" s="332"/>
      <c r="Q14" s="330"/>
    </row>
    <row r="15" spans="1:17" s="45" customFormat="1" ht="18" customHeight="1">
      <c r="A15" s="333" t="s">
        <v>222</v>
      </c>
      <c r="B15" s="334"/>
      <c r="C15" s="335"/>
      <c r="D15" s="336"/>
      <c r="E15" s="337"/>
      <c r="F15" s="336"/>
      <c r="G15" s="334"/>
      <c r="H15" s="334"/>
      <c r="I15" s="338"/>
      <c r="J15" s="334"/>
      <c r="K15" s="339"/>
      <c r="L15" s="334"/>
      <c r="M15" s="336"/>
      <c r="N15" s="337"/>
      <c r="O15" s="334"/>
      <c r="P15" s="340"/>
      <c r="Q15" s="339"/>
    </row>
    <row r="16" spans="1:17" s="45" customFormat="1" ht="18" customHeight="1">
      <c r="A16" s="333" t="s">
        <v>223</v>
      </c>
      <c r="B16" s="334"/>
      <c r="C16" s="335"/>
      <c r="D16" s="336"/>
      <c r="E16" s="337"/>
      <c r="F16" s="336"/>
      <c r="G16" s="334"/>
      <c r="H16" s="334"/>
      <c r="I16" s="338"/>
      <c r="J16" s="334"/>
      <c r="K16" s="339"/>
      <c r="L16" s="334"/>
      <c r="M16" s="336"/>
      <c r="N16" s="337"/>
      <c r="O16" s="334"/>
      <c r="P16" s="340"/>
      <c r="Q16" s="339"/>
    </row>
    <row r="17" spans="1:17" s="45" customFormat="1" ht="18" customHeight="1">
      <c r="A17" s="333" t="s">
        <v>224</v>
      </c>
      <c r="B17" s="334"/>
      <c r="C17" s="335"/>
      <c r="D17" s="336"/>
      <c r="E17" s="337"/>
      <c r="F17" s="336"/>
      <c r="G17" s="334"/>
      <c r="H17" s="334"/>
      <c r="I17" s="338"/>
      <c r="J17" s="334"/>
      <c r="K17" s="339"/>
      <c r="L17" s="334"/>
      <c r="M17" s="336"/>
      <c r="N17" s="337"/>
      <c r="O17" s="334"/>
      <c r="P17" s="340"/>
      <c r="Q17" s="339"/>
    </row>
    <row r="18" spans="1:17" s="45" customFormat="1" ht="18" customHeight="1" thickBot="1">
      <c r="A18" s="341" t="s">
        <v>225</v>
      </c>
      <c r="B18" s="321"/>
      <c r="C18" s="342"/>
      <c r="D18" s="343"/>
      <c r="E18" s="344"/>
      <c r="F18" s="343"/>
      <c r="G18" s="321"/>
      <c r="H18" s="321"/>
      <c r="I18" s="345"/>
      <c r="J18" s="321"/>
      <c r="K18" s="346"/>
      <c r="L18" s="321"/>
      <c r="M18" s="343"/>
      <c r="N18" s="344"/>
      <c r="O18" s="321"/>
      <c r="P18" s="347"/>
      <c r="Q18" s="346"/>
    </row>
    <row r="19" spans="1:17" s="45" customFormat="1" ht="18" customHeight="1" thickBot="1">
      <c r="A19" s="312" t="s">
        <v>226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24" t="s">
        <v>227</v>
      </c>
      <c r="L19" s="313"/>
      <c r="M19" s="348"/>
      <c r="N19" s="313"/>
      <c r="O19" s="313"/>
      <c r="P19" s="349"/>
      <c r="Q19" s="324"/>
    </row>
    <row r="20" spans="1:17" ht="24.75" customHeight="1">
      <c r="A20" s="350" t="s">
        <v>228</v>
      </c>
      <c r="B20" s="351"/>
      <c r="C20" s="351"/>
      <c r="D20" s="351"/>
      <c r="E20" s="351"/>
      <c r="F20" s="351"/>
      <c r="G20" s="351"/>
      <c r="H20" s="351"/>
      <c r="I20" s="311" t="s">
        <v>229</v>
      </c>
      <c r="J20" s="351"/>
      <c r="K20" s="351"/>
      <c r="L20" s="351"/>
      <c r="M20" s="351"/>
      <c r="N20" s="351"/>
      <c r="O20" s="351"/>
      <c r="P20" s="351"/>
      <c r="Q20" s="351"/>
    </row>
    <row r="21" spans="1:17" ht="24.75" customHeight="1">
      <c r="A21" s="311" t="s">
        <v>230</v>
      </c>
      <c r="B21" s="311"/>
      <c r="C21" s="311"/>
      <c r="D21" s="352"/>
      <c r="E21" s="352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</row>
    <row r="22" spans="1:17" ht="12.7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</row>
    <row r="23" spans="1:17" ht="12.75" customHeight="1">
      <c r="A23" s="354" t="s">
        <v>231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6"/>
    </row>
    <row r="24" spans="1:17" ht="12.75">
      <c r="A24" s="357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8"/>
    </row>
  </sheetData>
  <mergeCells count="16">
    <mergeCell ref="B11:H11"/>
    <mergeCell ref="J11:Q11"/>
    <mergeCell ref="E13:F13"/>
    <mergeCell ref="G13:H13"/>
    <mergeCell ref="L13:O13"/>
    <mergeCell ref="P13:Q13"/>
    <mergeCell ref="F9:H9"/>
    <mergeCell ref="L9:M9"/>
    <mergeCell ref="N9:Q9"/>
    <mergeCell ref="F10:H10"/>
    <mergeCell ref="L10:M10"/>
    <mergeCell ref="N10:Q10"/>
    <mergeCell ref="G3:H3"/>
    <mergeCell ref="F8:H8"/>
    <mergeCell ref="L8:M8"/>
    <mergeCell ref="N8:Q8"/>
  </mergeCells>
  <printOptions horizontalCentered="1"/>
  <pageMargins left="0.3937007874015748" right="0.3937007874015748" top="0.2755905511811024" bottom="0.2755905511811024" header="0" footer="0"/>
  <pageSetup horizontalDpi="300" verticalDpi="300" orientation="landscape" paperSize="11" r:id="rId4"/>
  <drawing r:id="rId3"/>
  <legacyDrawing r:id="rId2"/>
  <oleObjects>
    <oleObject progId="Word.Document.8" shapeId="247851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R24"/>
  <sheetViews>
    <sheetView workbookViewId="0" topLeftCell="A1">
      <selection activeCell="J3" sqref="J3"/>
    </sheetView>
  </sheetViews>
  <sheetFormatPr defaultColWidth="11.421875" defaultRowHeight="12.75"/>
  <cols>
    <col min="1" max="1" width="12.7109375" style="0" customWidth="1"/>
    <col min="2" max="4" width="6.7109375" style="0" customWidth="1"/>
    <col min="5" max="8" width="3.7109375" style="0" customWidth="1"/>
    <col min="9" max="9" width="11.7109375" style="0" customWidth="1"/>
    <col min="10" max="10" width="12.421875" style="0" customWidth="1"/>
    <col min="11" max="11" width="6.140625" style="0" customWidth="1"/>
    <col min="12" max="15" width="2.28125" style="0" customWidth="1"/>
    <col min="16" max="17" width="3.7109375" style="0" customWidth="1"/>
    <col min="18" max="18" width="2.8515625" style="0" customWidth="1"/>
  </cols>
  <sheetData>
    <row r="1" spans="2:18" ht="15.75">
      <c r="B1" s="11" t="s">
        <v>43</v>
      </c>
      <c r="E1" s="11"/>
      <c r="F1" s="14"/>
      <c r="G1" s="14"/>
      <c r="H1" s="14"/>
      <c r="I1" s="308"/>
      <c r="J1" s="308"/>
      <c r="K1" s="308"/>
      <c r="L1" s="308"/>
      <c r="M1" s="308"/>
      <c r="N1" s="14" t="s">
        <v>44</v>
      </c>
      <c r="O1" s="308"/>
      <c r="P1" s="308"/>
      <c r="Q1" s="308"/>
      <c r="R1" s="308"/>
    </row>
    <row r="2" spans="4:17" ht="13.5" thickBo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s="45" customFormat="1" ht="13.5" thickBot="1">
      <c r="B3" s="309" t="s">
        <v>206</v>
      </c>
      <c r="E3" s="309"/>
      <c r="F3" s="309"/>
      <c r="G3" s="463" t="s">
        <v>72</v>
      </c>
      <c r="H3" s="464"/>
      <c r="I3" s="371" t="s">
        <v>233</v>
      </c>
      <c r="K3" s="309" t="s">
        <v>207</v>
      </c>
      <c r="L3" s="309"/>
      <c r="M3" s="309"/>
      <c r="N3" s="309"/>
      <c r="O3" s="309"/>
      <c r="P3" s="309"/>
      <c r="Q3" s="309"/>
    </row>
    <row r="4" spans="12:15" ht="12.75">
      <c r="L4" s="310"/>
      <c r="M4" s="310"/>
      <c r="N4" s="310"/>
      <c r="O4" s="310"/>
    </row>
    <row r="5" spans="2:11" ht="12.75">
      <c r="B5" s="311" t="s">
        <v>208</v>
      </c>
      <c r="E5" s="311"/>
      <c r="K5" t="s">
        <v>209</v>
      </c>
    </row>
    <row r="6" ht="4.5" customHeight="1"/>
    <row r="7" spans="1:17" ht="13.5" thickBot="1">
      <c r="A7" s="311" t="s">
        <v>210</v>
      </c>
      <c r="B7" s="311"/>
      <c r="C7" s="311"/>
      <c r="D7" s="311"/>
      <c r="E7" s="311"/>
      <c r="F7" s="311"/>
      <c r="G7" s="3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" customHeight="1" thickBot="1">
      <c r="A8" s="312" t="s">
        <v>211</v>
      </c>
      <c r="B8" s="313"/>
      <c r="C8" s="313"/>
      <c r="D8" s="313"/>
      <c r="E8" s="314" t="s">
        <v>188</v>
      </c>
      <c r="F8" s="465" t="s">
        <v>212</v>
      </c>
      <c r="G8" s="466"/>
      <c r="H8" s="467"/>
      <c r="I8" s="313" t="s">
        <v>213</v>
      </c>
      <c r="J8" s="313"/>
      <c r="K8" s="313"/>
      <c r="L8" s="465" t="s">
        <v>188</v>
      </c>
      <c r="M8" s="468"/>
      <c r="N8" s="465" t="s">
        <v>212</v>
      </c>
      <c r="O8" s="466"/>
      <c r="P8" s="466"/>
      <c r="Q8" s="469"/>
    </row>
    <row r="9" spans="1:17" s="45" customFormat="1" ht="19.5" customHeight="1">
      <c r="A9" s="317" t="s">
        <v>214</v>
      </c>
      <c r="B9" s="318"/>
      <c r="C9" s="318"/>
      <c r="D9" s="318"/>
      <c r="E9" s="319"/>
      <c r="F9" s="470"/>
      <c r="G9" s="471"/>
      <c r="H9" s="472"/>
      <c r="I9" s="318" t="s">
        <v>215</v>
      </c>
      <c r="J9" s="318"/>
      <c r="K9" s="318"/>
      <c r="L9" s="470"/>
      <c r="M9" s="473"/>
      <c r="N9" s="470"/>
      <c r="O9" s="471"/>
      <c r="P9" s="471"/>
      <c r="Q9" s="474"/>
    </row>
    <row r="10" spans="1:17" s="45" customFormat="1" ht="19.5" customHeight="1">
      <c r="A10" s="317" t="s">
        <v>216</v>
      </c>
      <c r="B10" s="318"/>
      <c r="C10" s="318"/>
      <c r="D10" s="318"/>
      <c r="E10" s="319"/>
      <c r="F10" s="475"/>
      <c r="G10" s="476"/>
      <c r="H10" s="477"/>
      <c r="I10" s="318" t="s">
        <v>217</v>
      </c>
      <c r="J10" s="318"/>
      <c r="K10" s="318"/>
      <c r="L10" s="475"/>
      <c r="M10" s="478"/>
      <c r="N10" s="475"/>
      <c r="O10" s="476"/>
      <c r="P10" s="476"/>
      <c r="Q10" s="479"/>
    </row>
    <row r="11" spans="1:17" s="45" customFormat="1" ht="18" customHeight="1" thickBot="1">
      <c r="A11" s="320" t="s">
        <v>218</v>
      </c>
      <c r="B11" s="480"/>
      <c r="C11" s="480"/>
      <c r="D11" s="480"/>
      <c r="E11" s="480"/>
      <c r="F11" s="480"/>
      <c r="G11" s="480"/>
      <c r="H11" s="481"/>
      <c r="I11" s="321" t="s">
        <v>218</v>
      </c>
      <c r="J11" s="480"/>
      <c r="K11" s="480"/>
      <c r="L11" s="480"/>
      <c r="M11" s="480"/>
      <c r="N11" s="480"/>
      <c r="O11" s="480"/>
      <c r="P11" s="480"/>
      <c r="Q11" s="482"/>
    </row>
    <row r="12" spans="1:17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45" customFormat="1" ht="18" customHeight="1" thickBot="1">
      <c r="A13" s="322" t="s">
        <v>219</v>
      </c>
      <c r="B13" s="315" t="s">
        <v>29</v>
      </c>
      <c r="C13" s="314" t="s">
        <v>30</v>
      </c>
      <c r="D13" s="316" t="s">
        <v>31</v>
      </c>
      <c r="E13" s="465" t="s">
        <v>32</v>
      </c>
      <c r="F13" s="468"/>
      <c r="G13" s="465" t="s">
        <v>33</v>
      </c>
      <c r="H13" s="466"/>
      <c r="I13" s="323" t="s">
        <v>220</v>
      </c>
      <c r="J13" s="313"/>
      <c r="K13" s="324"/>
      <c r="L13" s="466" t="s">
        <v>6</v>
      </c>
      <c r="M13" s="466"/>
      <c r="N13" s="466"/>
      <c r="O13" s="466"/>
      <c r="P13" s="483" t="s">
        <v>34</v>
      </c>
      <c r="Q13" s="469"/>
    </row>
    <row r="14" spans="1:17" s="45" customFormat="1" ht="18" customHeight="1">
      <c r="A14" s="325" t="s">
        <v>221</v>
      </c>
      <c r="B14" s="318"/>
      <c r="C14" s="319"/>
      <c r="D14" s="326"/>
      <c r="E14" s="327"/>
      <c r="F14" s="328"/>
      <c r="G14" s="318"/>
      <c r="H14" s="318"/>
      <c r="I14" s="329"/>
      <c r="J14" s="318"/>
      <c r="K14" s="330"/>
      <c r="L14" s="331"/>
      <c r="M14" s="326"/>
      <c r="N14" s="327"/>
      <c r="O14" s="331"/>
      <c r="P14" s="332"/>
      <c r="Q14" s="330"/>
    </row>
    <row r="15" spans="1:17" s="45" customFormat="1" ht="18" customHeight="1">
      <c r="A15" s="333" t="s">
        <v>222</v>
      </c>
      <c r="B15" s="334"/>
      <c r="C15" s="335"/>
      <c r="D15" s="336"/>
      <c r="E15" s="337"/>
      <c r="F15" s="336"/>
      <c r="G15" s="334"/>
      <c r="H15" s="334"/>
      <c r="I15" s="338"/>
      <c r="J15" s="334"/>
      <c r="K15" s="339"/>
      <c r="L15" s="334"/>
      <c r="M15" s="336"/>
      <c r="N15" s="337"/>
      <c r="O15" s="334"/>
      <c r="P15" s="340"/>
      <c r="Q15" s="339"/>
    </row>
    <row r="16" spans="1:17" s="45" customFormat="1" ht="18" customHeight="1">
      <c r="A16" s="333" t="s">
        <v>223</v>
      </c>
      <c r="B16" s="334"/>
      <c r="C16" s="335"/>
      <c r="D16" s="336"/>
      <c r="E16" s="337"/>
      <c r="F16" s="336"/>
      <c r="G16" s="334"/>
      <c r="H16" s="334"/>
      <c r="I16" s="338"/>
      <c r="J16" s="334"/>
      <c r="K16" s="339"/>
      <c r="L16" s="334"/>
      <c r="M16" s="336"/>
      <c r="N16" s="337"/>
      <c r="O16" s="334"/>
      <c r="P16" s="340"/>
      <c r="Q16" s="339"/>
    </row>
    <row r="17" spans="1:17" s="45" customFormat="1" ht="18" customHeight="1">
      <c r="A17" s="333" t="s">
        <v>224</v>
      </c>
      <c r="B17" s="334"/>
      <c r="C17" s="335"/>
      <c r="D17" s="336"/>
      <c r="E17" s="337"/>
      <c r="F17" s="336"/>
      <c r="G17" s="334"/>
      <c r="H17" s="334"/>
      <c r="I17" s="338"/>
      <c r="J17" s="334"/>
      <c r="K17" s="339"/>
      <c r="L17" s="334"/>
      <c r="M17" s="336"/>
      <c r="N17" s="337"/>
      <c r="O17" s="334"/>
      <c r="P17" s="340"/>
      <c r="Q17" s="339"/>
    </row>
    <row r="18" spans="1:17" s="45" customFormat="1" ht="18" customHeight="1" thickBot="1">
      <c r="A18" s="341" t="s">
        <v>225</v>
      </c>
      <c r="B18" s="321"/>
      <c r="C18" s="342"/>
      <c r="D18" s="343"/>
      <c r="E18" s="344"/>
      <c r="F18" s="343"/>
      <c r="G18" s="321"/>
      <c r="H18" s="321"/>
      <c r="I18" s="345"/>
      <c r="J18" s="321"/>
      <c r="K18" s="346"/>
      <c r="L18" s="321"/>
      <c r="M18" s="343"/>
      <c r="N18" s="344"/>
      <c r="O18" s="321"/>
      <c r="P18" s="347"/>
      <c r="Q18" s="346"/>
    </row>
    <row r="19" spans="1:17" s="45" customFormat="1" ht="18" customHeight="1" thickBot="1">
      <c r="A19" s="312" t="s">
        <v>226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24" t="s">
        <v>227</v>
      </c>
      <c r="L19" s="313"/>
      <c r="M19" s="348"/>
      <c r="N19" s="313"/>
      <c r="O19" s="313"/>
      <c r="P19" s="349"/>
      <c r="Q19" s="324"/>
    </row>
    <row r="20" spans="1:17" ht="24.75" customHeight="1">
      <c r="A20" s="350" t="s">
        <v>228</v>
      </c>
      <c r="B20" s="351"/>
      <c r="C20" s="351"/>
      <c r="D20" s="351"/>
      <c r="E20" s="351"/>
      <c r="F20" s="351"/>
      <c r="G20" s="351"/>
      <c r="H20" s="351"/>
      <c r="I20" s="311" t="s">
        <v>229</v>
      </c>
      <c r="J20" s="351"/>
      <c r="K20" s="351"/>
      <c r="L20" s="351"/>
      <c r="M20" s="351"/>
      <c r="N20" s="351"/>
      <c r="O20" s="351"/>
      <c r="P20" s="351"/>
      <c r="Q20" s="351"/>
    </row>
    <row r="21" spans="1:17" ht="24.75" customHeight="1">
      <c r="A21" s="311" t="s">
        <v>230</v>
      </c>
      <c r="B21" s="311"/>
      <c r="C21" s="311"/>
      <c r="D21" s="352"/>
      <c r="E21" s="352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</row>
    <row r="22" spans="1:17" ht="12.7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</row>
    <row r="23" spans="1:17" ht="12.75" customHeight="1">
      <c r="A23" s="354" t="s">
        <v>231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6"/>
    </row>
    <row r="24" spans="1:17" ht="12.75">
      <c r="A24" s="357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8"/>
    </row>
  </sheetData>
  <mergeCells count="16">
    <mergeCell ref="B11:H11"/>
    <mergeCell ref="J11:Q11"/>
    <mergeCell ref="E13:F13"/>
    <mergeCell ref="G13:H13"/>
    <mergeCell ref="L13:O13"/>
    <mergeCell ref="P13:Q13"/>
    <mergeCell ref="F9:H9"/>
    <mergeCell ref="L9:M9"/>
    <mergeCell ref="N9:Q9"/>
    <mergeCell ref="F10:H10"/>
    <mergeCell ref="L10:M10"/>
    <mergeCell ref="N10:Q10"/>
    <mergeCell ref="G3:H3"/>
    <mergeCell ref="F8:H8"/>
    <mergeCell ref="L8:M8"/>
    <mergeCell ref="N8:Q8"/>
  </mergeCells>
  <printOptions horizontalCentered="1"/>
  <pageMargins left="0.3937007874015748" right="0.3937007874015748" top="0.2755905511811024" bottom="0.2755905511811024" header="0" footer="0"/>
  <pageSetup blackAndWhite="1" horizontalDpi="300" verticalDpi="300" orientation="landscape" paperSize="11" r:id="rId4"/>
  <drawing r:id="rId3"/>
  <legacyDrawing r:id="rId2"/>
  <oleObjects>
    <oleObject progId="Word.Document.8" shapeId="248256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J5" sqref="J5"/>
    </sheetView>
  </sheetViews>
  <sheetFormatPr defaultColWidth="11.421875" defaultRowHeight="12.75"/>
  <cols>
    <col min="1" max="1" width="12.7109375" style="0" customWidth="1"/>
    <col min="2" max="4" width="6.7109375" style="0" customWidth="1"/>
    <col min="5" max="8" width="3.7109375" style="0" customWidth="1"/>
    <col min="9" max="9" width="11.7109375" style="0" customWidth="1"/>
    <col min="10" max="10" width="12.421875" style="0" customWidth="1"/>
    <col min="11" max="11" width="6.140625" style="0" customWidth="1"/>
    <col min="12" max="15" width="2.28125" style="0" customWidth="1"/>
    <col min="16" max="17" width="3.7109375" style="0" customWidth="1"/>
    <col min="18" max="18" width="2.8515625" style="0" customWidth="1"/>
  </cols>
  <sheetData>
    <row r="1" spans="2:18" ht="15.75">
      <c r="B1" s="11" t="s">
        <v>43</v>
      </c>
      <c r="E1" s="11"/>
      <c r="F1" s="14"/>
      <c r="G1" s="14"/>
      <c r="H1" s="14"/>
      <c r="I1" s="308"/>
      <c r="J1" s="308"/>
      <c r="K1" s="308"/>
      <c r="L1" s="308"/>
      <c r="M1" s="308"/>
      <c r="N1" s="14" t="s">
        <v>44</v>
      </c>
      <c r="O1" s="308"/>
      <c r="P1" s="308"/>
      <c r="Q1" s="308"/>
      <c r="R1" s="308"/>
    </row>
    <row r="2" spans="4:17" ht="13.5" thickBot="1"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s="45" customFormat="1" ht="13.5" thickBot="1">
      <c r="B3" s="309" t="s">
        <v>206</v>
      </c>
      <c r="E3" s="309"/>
      <c r="F3" s="309"/>
      <c r="G3" s="463" t="s">
        <v>68</v>
      </c>
      <c r="H3" s="464"/>
      <c r="I3" s="371" t="s">
        <v>233</v>
      </c>
      <c r="K3" s="309" t="s">
        <v>207</v>
      </c>
      <c r="L3" s="309"/>
      <c r="M3" s="309"/>
      <c r="N3" s="309"/>
      <c r="O3" s="309"/>
      <c r="P3" s="309"/>
      <c r="Q3" s="309"/>
    </row>
    <row r="4" spans="12:15" ht="12.75">
      <c r="L4" s="310"/>
      <c r="M4" s="310"/>
      <c r="N4" s="310"/>
      <c r="O4" s="310"/>
    </row>
    <row r="5" spans="2:11" ht="12.75">
      <c r="B5" s="311" t="s">
        <v>208</v>
      </c>
      <c r="E5" s="311"/>
      <c r="K5" t="s">
        <v>209</v>
      </c>
    </row>
    <row r="6" ht="4.5" customHeight="1"/>
    <row r="7" spans="1:17" ht="13.5" thickBot="1">
      <c r="A7" s="311" t="s">
        <v>210</v>
      </c>
      <c r="B7" s="311"/>
      <c r="C7" s="311"/>
      <c r="D7" s="311"/>
      <c r="E7" s="311"/>
      <c r="F7" s="311"/>
      <c r="G7" s="3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" customHeight="1" thickBot="1">
      <c r="A8" s="312" t="s">
        <v>211</v>
      </c>
      <c r="B8" s="313"/>
      <c r="C8" s="313"/>
      <c r="D8" s="313"/>
      <c r="E8" s="314" t="s">
        <v>188</v>
      </c>
      <c r="F8" s="465" t="s">
        <v>212</v>
      </c>
      <c r="G8" s="466"/>
      <c r="H8" s="467"/>
      <c r="I8" s="313" t="s">
        <v>213</v>
      </c>
      <c r="J8" s="313"/>
      <c r="K8" s="313"/>
      <c r="L8" s="465" t="s">
        <v>188</v>
      </c>
      <c r="M8" s="468"/>
      <c r="N8" s="465" t="s">
        <v>212</v>
      </c>
      <c r="O8" s="466"/>
      <c r="P8" s="466"/>
      <c r="Q8" s="469"/>
    </row>
    <row r="9" spans="1:17" s="45" customFormat="1" ht="19.5" customHeight="1">
      <c r="A9" s="317" t="s">
        <v>214</v>
      </c>
      <c r="B9" s="318"/>
      <c r="C9" s="318"/>
      <c r="D9" s="318"/>
      <c r="E9" s="319"/>
      <c r="F9" s="470"/>
      <c r="G9" s="471"/>
      <c r="H9" s="472"/>
      <c r="I9" s="318" t="s">
        <v>215</v>
      </c>
      <c r="J9" s="318"/>
      <c r="K9" s="318"/>
      <c r="L9" s="470"/>
      <c r="M9" s="473"/>
      <c r="N9" s="470"/>
      <c r="O9" s="471"/>
      <c r="P9" s="471"/>
      <c r="Q9" s="474"/>
    </row>
    <row r="10" spans="1:17" s="45" customFormat="1" ht="19.5" customHeight="1">
      <c r="A10" s="317" t="s">
        <v>216</v>
      </c>
      <c r="B10" s="318"/>
      <c r="C10" s="318"/>
      <c r="D10" s="318"/>
      <c r="E10" s="319"/>
      <c r="F10" s="475"/>
      <c r="G10" s="476"/>
      <c r="H10" s="477"/>
      <c r="I10" s="318" t="s">
        <v>217</v>
      </c>
      <c r="J10" s="318"/>
      <c r="K10" s="318"/>
      <c r="L10" s="475"/>
      <c r="M10" s="478"/>
      <c r="N10" s="475"/>
      <c r="O10" s="476"/>
      <c r="P10" s="476"/>
      <c r="Q10" s="479"/>
    </row>
    <row r="11" spans="1:17" s="45" customFormat="1" ht="18" customHeight="1" thickBot="1">
      <c r="A11" s="320" t="s">
        <v>218</v>
      </c>
      <c r="B11" s="480"/>
      <c r="C11" s="480"/>
      <c r="D11" s="480"/>
      <c r="E11" s="480"/>
      <c r="F11" s="480"/>
      <c r="G11" s="480"/>
      <c r="H11" s="481"/>
      <c r="I11" s="321" t="s">
        <v>218</v>
      </c>
      <c r="J11" s="480"/>
      <c r="K11" s="480"/>
      <c r="L11" s="480"/>
      <c r="M11" s="480"/>
      <c r="N11" s="480"/>
      <c r="O11" s="480"/>
      <c r="P11" s="480"/>
      <c r="Q11" s="482"/>
    </row>
    <row r="12" spans="1:17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45" customFormat="1" ht="18" customHeight="1" thickBot="1">
      <c r="A13" s="322" t="s">
        <v>219</v>
      </c>
      <c r="B13" s="315" t="s">
        <v>29</v>
      </c>
      <c r="C13" s="314" t="s">
        <v>30</v>
      </c>
      <c r="D13" s="316" t="s">
        <v>31</v>
      </c>
      <c r="E13" s="465" t="s">
        <v>32</v>
      </c>
      <c r="F13" s="468"/>
      <c r="G13" s="465" t="s">
        <v>33</v>
      </c>
      <c r="H13" s="466"/>
      <c r="I13" s="323" t="s">
        <v>220</v>
      </c>
      <c r="J13" s="313"/>
      <c r="K13" s="324"/>
      <c r="L13" s="466" t="s">
        <v>6</v>
      </c>
      <c r="M13" s="466"/>
      <c r="N13" s="466"/>
      <c r="O13" s="466"/>
      <c r="P13" s="483" t="s">
        <v>34</v>
      </c>
      <c r="Q13" s="469"/>
    </row>
    <row r="14" spans="1:17" s="45" customFormat="1" ht="18" customHeight="1">
      <c r="A14" s="325" t="s">
        <v>221</v>
      </c>
      <c r="B14" s="318"/>
      <c r="C14" s="319"/>
      <c r="D14" s="326"/>
      <c r="E14" s="327"/>
      <c r="F14" s="328"/>
      <c r="G14" s="318"/>
      <c r="H14" s="318"/>
      <c r="I14" s="329"/>
      <c r="J14" s="318"/>
      <c r="K14" s="330"/>
      <c r="L14" s="331"/>
      <c r="M14" s="326"/>
      <c r="N14" s="327"/>
      <c r="O14" s="331"/>
      <c r="P14" s="332"/>
      <c r="Q14" s="330"/>
    </row>
    <row r="15" spans="1:17" s="45" customFormat="1" ht="18" customHeight="1">
      <c r="A15" s="333" t="s">
        <v>222</v>
      </c>
      <c r="B15" s="334"/>
      <c r="C15" s="335"/>
      <c r="D15" s="336"/>
      <c r="E15" s="337"/>
      <c r="F15" s="336"/>
      <c r="G15" s="334"/>
      <c r="H15" s="334"/>
      <c r="I15" s="338"/>
      <c r="J15" s="334"/>
      <c r="K15" s="339"/>
      <c r="L15" s="334"/>
      <c r="M15" s="336"/>
      <c r="N15" s="337"/>
      <c r="O15" s="334"/>
      <c r="P15" s="340"/>
      <c r="Q15" s="339"/>
    </row>
    <row r="16" spans="1:17" s="45" customFormat="1" ht="18" customHeight="1">
      <c r="A16" s="333" t="s">
        <v>223</v>
      </c>
      <c r="B16" s="334"/>
      <c r="C16" s="335"/>
      <c r="D16" s="336"/>
      <c r="E16" s="337"/>
      <c r="F16" s="336"/>
      <c r="G16" s="334"/>
      <c r="H16" s="334"/>
      <c r="I16" s="338"/>
      <c r="J16" s="334"/>
      <c r="K16" s="339"/>
      <c r="L16" s="334"/>
      <c r="M16" s="336"/>
      <c r="N16" s="337"/>
      <c r="O16" s="334"/>
      <c r="P16" s="340"/>
      <c r="Q16" s="339"/>
    </row>
    <row r="17" spans="1:17" s="45" customFormat="1" ht="18" customHeight="1">
      <c r="A17" s="333" t="s">
        <v>224</v>
      </c>
      <c r="B17" s="334"/>
      <c r="C17" s="335"/>
      <c r="D17" s="336"/>
      <c r="E17" s="337"/>
      <c r="F17" s="336"/>
      <c r="G17" s="334"/>
      <c r="H17" s="334"/>
      <c r="I17" s="338"/>
      <c r="J17" s="334"/>
      <c r="K17" s="339"/>
      <c r="L17" s="334"/>
      <c r="M17" s="336"/>
      <c r="N17" s="337"/>
      <c r="O17" s="334"/>
      <c r="P17" s="340"/>
      <c r="Q17" s="339"/>
    </row>
    <row r="18" spans="1:17" s="45" customFormat="1" ht="18" customHeight="1" thickBot="1">
      <c r="A18" s="341" t="s">
        <v>225</v>
      </c>
      <c r="B18" s="321"/>
      <c r="C18" s="342"/>
      <c r="D18" s="343"/>
      <c r="E18" s="344"/>
      <c r="F18" s="343"/>
      <c r="G18" s="321"/>
      <c r="H18" s="321"/>
      <c r="I18" s="345"/>
      <c r="J18" s="321"/>
      <c r="K18" s="346"/>
      <c r="L18" s="321"/>
      <c r="M18" s="343"/>
      <c r="N18" s="344"/>
      <c r="O18" s="321"/>
      <c r="P18" s="347"/>
      <c r="Q18" s="346"/>
    </row>
    <row r="19" spans="1:17" s="45" customFormat="1" ht="18" customHeight="1" thickBot="1">
      <c r="A19" s="312" t="s">
        <v>226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24" t="s">
        <v>227</v>
      </c>
      <c r="L19" s="313"/>
      <c r="M19" s="348"/>
      <c r="N19" s="313"/>
      <c r="O19" s="313"/>
      <c r="P19" s="349"/>
      <c r="Q19" s="324"/>
    </row>
    <row r="20" spans="1:17" ht="24.75" customHeight="1">
      <c r="A20" s="350" t="s">
        <v>228</v>
      </c>
      <c r="B20" s="351"/>
      <c r="C20" s="351"/>
      <c r="D20" s="351"/>
      <c r="E20" s="351"/>
      <c r="F20" s="351"/>
      <c r="G20" s="351"/>
      <c r="H20" s="351"/>
      <c r="I20" s="311" t="s">
        <v>229</v>
      </c>
      <c r="J20" s="351"/>
      <c r="K20" s="351"/>
      <c r="L20" s="351"/>
      <c r="M20" s="351"/>
      <c r="N20" s="351"/>
      <c r="O20" s="351"/>
      <c r="P20" s="351"/>
      <c r="Q20" s="351"/>
    </row>
    <row r="21" spans="1:17" ht="24.75" customHeight="1">
      <c r="A21" s="311" t="s">
        <v>230</v>
      </c>
      <c r="B21" s="311"/>
      <c r="C21" s="311"/>
      <c r="D21" s="352"/>
      <c r="E21" s="352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</row>
    <row r="22" spans="1:17" ht="12.75" customHeight="1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</row>
    <row r="23" spans="1:17" ht="12.75" customHeight="1">
      <c r="A23" s="354" t="s">
        <v>231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6"/>
    </row>
    <row r="24" spans="1:17" ht="12.75">
      <c r="A24" s="357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8"/>
    </row>
  </sheetData>
  <mergeCells count="16">
    <mergeCell ref="B11:H11"/>
    <mergeCell ref="J11:Q11"/>
    <mergeCell ref="E13:F13"/>
    <mergeCell ref="G13:H13"/>
    <mergeCell ref="L13:O13"/>
    <mergeCell ref="P13:Q13"/>
    <mergeCell ref="F9:H9"/>
    <mergeCell ref="L9:M9"/>
    <mergeCell ref="N9:Q9"/>
    <mergeCell ref="F10:H10"/>
    <mergeCell ref="L10:M10"/>
    <mergeCell ref="N10:Q10"/>
    <mergeCell ref="G3:H3"/>
    <mergeCell ref="F8:H8"/>
    <mergeCell ref="L8:M8"/>
    <mergeCell ref="N8:Q8"/>
  </mergeCells>
  <printOptions horizontalCentered="1"/>
  <pageMargins left="0.3937007874015748" right="0.3937007874015748" top="0.2755905511811024" bottom="0.2755905511811024" header="0" footer="0"/>
  <pageSetup horizontalDpi="600" verticalDpi="600" orientation="landscape" paperSize="11" r:id="rId3"/>
  <legacyDrawing r:id="rId2"/>
  <oleObjects>
    <oleObject progId="Word.Document.8" shapeId="24830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6.421875" style="0" customWidth="1"/>
    <col min="2" max="2" width="19.8515625" style="0" customWidth="1"/>
    <col min="3" max="3" width="4.28125" style="13" customWidth="1"/>
    <col min="4" max="4" width="9.8515625" style="13" customWidth="1"/>
    <col min="5" max="5" width="19.8515625" style="0" customWidth="1"/>
    <col min="6" max="6" width="4.28125" style="13" customWidth="1"/>
    <col min="7" max="7" width="11.421875" style="13" customWidth="1"/>
    <col min="8" max="8" width="4.8515625" style="13" customWidth="1"/>
  </cols>
  <sheetData>
    <row r="1" spans="1:8" ht="20.25">
      <c r="A1" s="373" t="s">
        <v>147</v>
      </c>
      <c r="B1" s="373"/>
      <c r="C1" s="373"/>
      <c r="D1" s="373"/>
      <c r="E1" s="373"/>
      <c r="F1" s="373"/>
      <c r="G1" s="373"/>
      <c r="H1" s="373"/>
    </row>
    <row r="3" ht="18.75" thickBot="1">
      <c r="A3" s="62" t="s">
        <v>96</v>
      </c>
    </row>
    <row r="4" ht="19.5" customHeight="1" thickBot="1">
      <c r="H4" s="64" t="s">
        <v>97</v>
      </c>
    </row>
    <row r="5" spans="1:8" s="45" customFormat="1" ht="19.5" customHeight="1">
      <c r="A5" s="65" t="s">
        <v>52</v>
      </c>
      <c r="B5" s="66" t="s">
        <v>90</v>
      </c>
      <c r="C5" s="67" t="s">
        <v>67</v>
      </c>
      <c r="D5" s="68">
        <v>33068</v>
      </c>
      <c r="E5" s="66" t="s">
        <v>98</v>
      </c>
      <c r="F5" s="67" t="s">
        <v>67</v>
      </c>
      <c r="G5" s="68">
        <v>33090</v>
      </c>
      <c r="H5" s="69">
        <v>4</v>
      </c>
    </row>
    <row r="6" spans="1:8" s="45" customFormat="1" ht="19.5" customHeight="1">
      <c r="A6" s="70" t="s">
        <v>53</v>
      </c>
      <c r="B6" s="58" t="s">
        <v>92</v>
      </c>
      <c r="C6" s="71" t="s">
        <v>70</v>
      </c>
      <c r="D6" s="72">
        <v>33674</v>
      </c>
      <c r="E6" s="58" t="s">
        <v>95</v>
      </c>
      <c r="F6" s="71" t="s">
        <v>67</v>
      </c>
      <c r="G6" s="72">
        <v>33058</v>
      </c>
      <c r="H6" s="73">
        <v>3</v>
      </c>
    </row>
    <row r="7" spans="1:8" s="45" customFormat="1" ht="19.5" customHeight="1">
      <c r="A7" s="70" t="s">
        <v>144</v>
      </c>
      <c r="B7" s="58" t="s">
        <v>134</v>
      </c>
      <c r="C7" s="71" t="s">
        <v>70</v>
      </c>
      <c r="D7" s="72">
        <v>33069</v>
      </c>
      <c r="E7" s="58" t="s">
        <v>135</v>
      </c>
      <c r="F7" s="71" t="s">
        <v>70</v>
      </c>
      <c r="G7" s="72">
        <v>33606</v>
      </c>
      <c r="H7" s="73">
        <v>2</v>
      </c>
    </row>
    <row r="8" spans="1:8" s="45" customFormat="1" ht="19.5" customHeight="1">
      <c r="A8" s="70" t="s">
        <v>176</v>
      </c>
      <c r="B8" s="58" t="s">
        <v>175</v>
      </c>
      <c r="C8" s="71" t="s">
        <v>74</v>
      </c>
      <c r="D8" s="72">
        <v>33830</v>
      </c>
      <c r="E8" s="58" t="s">
        <v>108</v>
      </c>
      <c r="F8" s="71" t="s">
        <v>70</v>
      </c>
      <c r="G8" s="72">
        <v>33735</v>
      </c>
      <c r="H8" s="73">
        <v>1</v>
      </c>
    </row>
    <row r="9" spans="1:8" s="45" customFormat="1" ht="19.5" customHeight="1" thickBot="1">
      <c r="A9" s="74" t="s">
        <v>55</v>
      </c>
      <c r="B9" s="75" t="s">
        <v>131</v>
      </c>
      <c r="C9" s="76" t="s">
        <v>74</v>
      </c>
      <c r="D9" s="140">
        <v>33207</v>
      </c>
      <c r="E9" s="75" t="s">
        <v>132</v>
      </c>
      <c r="F9" s="76" t="s">
        <v>74</v>
      </c>
      <c r="G9" s="140">
        <v>33940</v>
      </c>
      <c r="H9" s="77">
        <v>0</v>
      </c>
    </row>
    <row r="10" spans="2:8" s="45" customFormat="1" ht="19.5" customHeight="1">
      <c r="B10" s="78"/>
      <c r="C10" s="79"/>
      <c r="D10" s="79"/>
      <c r="F10" s="79"/>
      <c r="G10" s="79"/>
      <c r="H10" s="79"/>
    </row>
    <row r="11" spans="1:8" s="45" customFormat="1" ht="19.5" customHeight="1" thickBot="1">
      <c r="A11" s="80" t="s">
        <v>99</v>
      </c>
      <c r="C11" s="79"/>
      <c r="D11" s="79"/>
      <c r="F11" s="79"/>
      <c r="G11" s="79"/>
      <c r="H11" s="79"/>
    </row>
    <row r="12" spans="3:8" s="45" customFormat="1" ht="19.5" customHeight="1" thickBot="1">
      <c r="C12" s="79"/>
      <c r="D12" s="79"/>
      <c r="F12" s="79"/>
      <c r="G12" s="79"/>
      <c r="H12" s="64" t="s">
        <v>97</v>
      </c>
    </row>
    <row r="13" spans="1:8" s="45" customFormat="1" ht="19.5" customHeight="1">
      <c r="A13" s="65" t="s">
        <v>154</v>
      </c>
      <c r="B13" s="66" t="s">
        <v>61</v>
      </c>
      <c r="C13" s="67" t="s">
        <v>71</v>
      </c>
      <c r="D13" s="68">
        <v>32333</v>
      </c>
      <c r="E13" s="66" t="s">
        <v>136</v>
      </c>
      <c r="F13" s="67" t="s">
        <v>71</v>
      </c>
      <c r="G13" s="68">
        <v>32503</v>
      </c>
      <c r="H13" s="69">
        <v>6</v>
      </c>
    </row>
    <row r="14" spans="1:8" s="45" customFormat="1" ht="19.5" customHeight="1">
      <c r="A14" s="70" t="s">
        <v>164</v>
      </c>
      <c r="B14" s="58" t="s">
        <v>159</v>
      </c>
      <c r="C14" s="71" t="s">
        <v>70</v>
      </c>
      <c r="D14" s="72">
        <v>32920</v>
      </c>
      <c r="E14" s="58" t="s">
        <v>158</v>
      </c>
      <c r="F14" s="71" t="s">
        <v>71</v>
      </c>
      <c r="G14" s="72">
        <v>32718</v>
      </c>
      <c r="H14" s="73">
        <v>4</v>
      </c>
    </row>
    <row r="15" spans="1:8" s="45" customFormat="1" ht="19.5" customHeight="1">
      <c r="A15" s="70" t="s">
        <v>177</v>
      </c>
      <c r="B15" s="58" t="s">
        <v>171</v>
      </c>
      <c r="C15" s="71" t="s">
        <v>70</v>
      </c>
      <c r="D15" s="72">
        <v>32476</v>
      </c>
      <c r="E15" s="58" t="s">
        <v>172</v>
      </c>
      <c r="F15" s="71" t="s">
        <v>70</v>
      </c>
      <c r="G15" s="72">
        <v>32346</v>
      </c>
      <c r="H15" s="73">
        <v>2</v>
      </c>
    </row>
    <row r="16" spans="1:8" s="45" customFormat="1" ht="19.5" customHeight="1">
      <c r="A16" s="70" t="s">
        <v>146</v>
      </c>
      <c r="B16" s="58" t="s">
        <v>119</v>
      </c>
      <c r="C16" s="71" t="s">
        <v>70</v>
      </c>
      <c r="D16" s="72">
        <v>32963</v>
      </c>
      <c r="E16" s="58" t="s">
        <v>120</v>
      </c>
      <c r="F16" s="71" t="s">
        <v>70</v>
      </c>
      <c r="G16" s="72">
        <v>32770</v>
      </c>
      <c r="H16" s="73">
        <v>2</v>
      </c>
    </row>
    <row r="17" spans="1:8" s="45" customFormat="1" ht="19.5" customHeight="1">
      <c r="A17" s="70" t="s">
        <v>155</v>
      </c>
      <c r="B17" s="58" t="s">
        <v>156</v>
      </c>
      <c r="C17" s="71" t="s">
        <v>70</v>
      </c>
      <c r="D17" s="72">
        <v>32894</v>
      </c>
      <c r="E17" s="58" t="s">
        <v>121</v>
      </c>
      <c r="F17" s="71" t="s">
        <v>70</v>
      </c>
      <c r="G17" s="72">
        <v>32862</v>
      </c>
      <c r="H17" s="73">
        <v>2</v>
      </c>
    </row>
    <row r="18" spans="1:8" s="45" customFormat="1" ht="19.5" customHeight="1">
      <c r="A18" s="70" t="s">
        <v>174</v>
      </c>
      <c r="B18" s="58" t="s">
        <v>77</v>
      </c>
      <c r="C18" s="71" t="s">
        <v>70</v>
      </c>
      <c r="D18" s="72">
        <v>32987</v>
      </c>
      <c r="E18" s="58" t="s">
        <v>170</v>
      </c>
      <c r="F18" s="71" t="s">
        <v>74</v>
      </c>
      <c r="G18" s="72">
        <v>32783</v>
      </c>
      <c r="H18" s="73">
        <v>1</v>
      </c>
    </row>
    <row r="19" spans="1:8" s="45" customFormat="1" ht="19.5" customHeight="1">
      <c r="A19" s="70" t="s">
        <v>145</v>
      </c>
      <c r="B19" s="58" t="s">
        <v>113</v>
      </c>
      <c r="C19" s="71" t="s">
        <v>70</v>
      </c>
      <c r="D19" s="72">
        <v>32345</v>
      </c>
      <c r="E19" s="58" t="s">
        <v>111</v>
      </c>
      <c r="F19" s="71" t="s">
        <v>74</v>
      </c>
      <c r="G19" s="72">
        <v>32605</v>
      </c>
      <c r="H19" s="73">
        <v>1</v>
      </c>
    </row>
    <row r="20" spans="1:8" s="45" customFormat="1" ht="19.5" customHeight="1">
      <c r="A20" s="136" t="s">
        <v>57</v>
      </c>
      <c r="B20" s="58" t="s">
        <v>82</v>
      </c>
      <c r="C20" s="71" t="s">
        <v>70</v>
      </c>
      <c r="D20" s="72">
        <v>32661</v>
      </c>
      <c r="E20" s="137" t="s">
        <v>141</v>
      </c>
      <c r="F20" s="71" t="s">
        <v>74</v>
      </c>
      <c r="G20" s="72">
        <v>32696</v>
      </c>
      <c r="H20" s="73">
        <v>1</v>
      </c>
    </row>
    <row r="21" spans="1:8" s="45" customFormat="1" ht="19.5" customHeight="1">
      <c r="A21" s="70" t="s">
        <v>173</v>
      </c>
      <c r="B21" s="58" t="s">
        <v>167</v>
      </c>
      <c r="C21" s="71" t="s">
        <v>74</v>
      </c>
      <c r="D21" s="72">
        <v>32531</v>
      </c>
      <c r="E21" s="58" t="s">
        <v>73</v>
      </c>
      <c r="F21" s="71" t="s">
        <v>74</v>
      </c>
      <c r="G21" s="72">
        <v>32414</v>
      </c>
      <c r="H21" s="73">
        <v>0</v>
      </c>
    </row>
    <row r="22" spans="1:8" s="45" customFormat="1" ht="19.5" customHeight="1">
      <c r="A22" s="70" t="s">
        <v>178</v>
      </c>
      <c r="B22" s="58" t="s">
        <v>168</v>
      </c>
      <c r="C22" s="71" t="s">
        <v>74</v>
      </c>
      <c r="D22" s="72">
        <v>32558</v>
      </c>
      <c r="E22" s="58" t="s">
        <v>169</v>
      </c>
      <c r="F22" s="71" t="s">
        <v>74</v>
      </c>
      <c r="G22" s="72">
        <v>32630</v>
      </c>
      <c r="H22" s="73">
        <v>0</v>
      </c>
    </row>
    <row r="23" spans="1:8" s="45" customFormat="1" ht="19.5" customHeight="1">
      <c r="A23" s="81" t="s">
        <v>55</v>
      </c>
      <c r="B23" s="82" t="s">
        <v>127</v>
      </c>
      <c r="C23" s="83" t="s">
        <v>74</v>
      </c>
      <c r="D23" s="84">
        <v>32371</v>
      </c>
      <c r="E23" s="82" t="s">
        <v>128</v>
      </c>
      <c r="F23" s="83" t="s">
        <v>74</v>
      </c>
      <c r="G23" s="84">
        <v>32342</v>
      </c>
      <c r="H23" s="85">
        <v>0</v>
      </c>
    </row>
    <row r="24" spans="1:8" s="45" customFormat="1" ht="19.5" customHeight="1" thickBot="1">
      <c r="A24" s="74" t="s">
        <v>58</v>
      </c>
      <c r="B24" s="75" t="s">
        <v>129</v>
      </c>
      <c r="C24" s="76" t="s">
        <v>74</v>
      </c>
      <c r="D24" s="140">
        <v>32769</v>
      </c>
      <c r="E24" s="75" t="s">
        <v>130</v>
      </c>
      <c r="F24" s="76" t="s">
        <v>74</v>
      </c>
      <c r="G24" s="140">
        <v>32714</v>
      </c>
      <c r="H24" s="77">
        <v>0</v>
      </c>
    </row>
    <row r="25" spans="3:8" s="45" customFormat="1" ht="19.5" customHeight="1">
      <c r="C25" s="79"/>
      <c r="D25" s="79"/>
      <c r="F25" s="79"/>
      <c r="G25" s="79"/>
      <c r="H25" s="79"/>
    </row>
    <row r="26" spans="1:8" s="45" customFormat="1" ht="19.5" customHeight="1" thickBot="1">
      <c r="A26" s="80" t="s">
        <v>100</v>
      </c>
      <c r="C26" s="79"/>
      <c r="D26" s="79"/>
      <c r="F26" s="79"/>
      <c r="G26" s="79"/>
      <c r="H26" s="79"/>
    </row>
    <row r="27" spans="3:8" s="45" customFormat="1" ht="19.5" customHeight="1" thickBot="1">
      <c r="C27" s="79"/>
      <c r="D27" s="79"/>
      <c r="F27" s="79"/>
      <c r="G27" s="79"/>
      <c r="H27" s="64" t="s">
        <v>97</v>
      </c>
    </row>
    <row r="28" spans="1:8" s="45" customFormat="1" ht="19.5" customHeight="1">
      <c r="A28" s="65" t="s">
        <v>54</v>
      </c>
      <c r="B28" s="66" t="s">
        <v>83</v>
      </c>
      <c r="C28" s="67" t="s">
        <v>123</v>
      </c>
      <c r="D28" s="68">
        <v>31308</v>
      </c>
      <c r="E28" s="66" t="s">
        <v>84</v>
      </c>
      <c r="F28" s="67" t="s">
        <v>79</v>
      </c>
      <c r="G28" s="68">
        <v>31573</v>
      </c>
      <c r="H28" s="69">
        <v>19</v>
      </c>
    </row>
    <row r="29" spans="1:12" s="45" customFormat="1" ht="19.5" customHeight="1">
      <c r="A29" s="70" t="s">
        <v>56</v>
      </c>
      <c r="B29" s="58" t="s">
        <v>86</v>
      </c>
      <c r="C29" s="71" t="s">
        <v>124</v>
      </c>
      <c r="D29" s="72">
        <v>31630</v>
      </c>
      <c r="E29" s="58" t="s">
        <v>87</v>
      </c>
      <c r="F29" s="71" t="s">
        <v>69</v>
      </c>
      <c r="G29" s="72">
        <v>31645</v>
      </c>
      <c r="H29" s="73">
        <v>11</v>
      </c>
      <c r="J29" s="134"/>
      <c r="K29" s="134"/>
      <c r="L29" s="134"/>
    </row>
    <row r="30" spans="1:12" s="45" customFormat="1" ht="19.5" customHeight="1">
      <c r="A30" s="136" t="s">
        <v>52</v>
      </c>
      <c r="B30" s="58" t="s">
        <v>93</v>
      </c>
      <c r="C30" s="71" t="s">
        <v>69</v>
      </c>
      <c r="D30" s="72">
        <v>31742</v>
      </c>
      <c r="E30" s="58" t="s">
        <v>60</v>
      </c>
      <c r="F30" s="71" t="s">
        <v>71</v>
      </c>
      <c r="G30" s="72">
        <v>32163</v>
      </c>
      <c r="H30" s="73">
        <v>8</v>
      </c>
      <c r="J30" s="134"/>
      <c r="K30" s="134"/>
      <c r="L30" s="134"/>
    </row>
    <row r="31" spans="1:12" s="45" customFormat="1" ht="19.5" customHeight="1">
      <c r="A31" s="70" t="s">
        <v>179</v>
      </c>
      <c r="B31" s="58" t="s">
        <v>117</v>
      </c>
      <c r="C31" s="71" t="s">
        <v>70</v>
      </c>
      <c r="D31" s="72">
        <v>32145</v>
      </c>
      <c r="E31" s="58" t="s">
        <v>78</v>
      </c>
      <c r="F31" s="71" t="s">
        <v>71</v>
      </c>
      <c r="G31" s="72">
        <v>32304</v>
      </c>
      <c r="H31" s="73">
        <v>4</v>
      </c>
      <c r="J31" s="134"/>
      <c r="K31" s="134"/>
      <c r="L31" s="134"/>
    </row>
    <row r="32" spans="1:12" s="45" customFormat="1" ht="19.5" customHeight="1">
      <c r="A32" s="70" t="s">
        <v>148</v>
      </c>
      <c r="B32" s="58" t="s">
        <v>122</v>
      </c>
      <c r="C32" s="71" t="s">
        <v>70</v>
      </c>
      <c r="D32" s="72">
        <v>31954</v>
      </c>
      <c r="E32" s="58" t="s">
        <v>88</v>
      </c>
      <c r="F32" s="71" t="s">
        <v>67</v>
      </c>
      <c r="G32" s="72">
        <v>31873</v>
      </c>
      <c r="H32" s="73">
        <v>3</v>
      </c>
      <c r="J32" s="134"/>
      <c r="K32" s="134"/>
      <c r="L32" s="134"/>
    </row>
    <row r="33" spans="1:12" s="45" customFormat="1" ht="19.5" customHeight="1">
      <c r="A33" s="70" t="s">
        <v>53</v>
      </c>
      <c r="B33" s="58" t="s">
        <v>94</v>
      </c>
      <c r="C33" s="71" t="s">
        <v>70</v>
      </c>
      <c r="D33" s="72">
        <v>31834</v>
      </c>
      <c r="E33" s="58" t="s">
        <v>59</v>
      </c>
      <c r="F33" s="71" t="s">
        <v>67</v>
      </c>
      <c r="G33" s="72">
        <v>32149</v>
      </c>
      <c r="H33" s="73">
        <v>3</v>
      </c>
      <c r="J33" s="134"/>
      <c r="K33" s="134"/>
      <c r="L33" s="134"/>
    </row>
    <row r="34" spans="1:12" s="45" customFormat="1" ht="19.5" customHeight="1">
      <c r="A34" s="70" t="s">
        <v>144</v>
      </c>
      <c r="B34" s="58" t="s">
        <v>139</v>
      </c>
      <c r="C34" s="71" t="s">
        <v>67</v>
      </c>
      <c r="D34" s="72">
        <v>31379</v>
      </c>
      <c r="E34" s="58" t="s">
        <v>151</v>
      </c>
      <c r="F34" s="71" t="s">
        <v>70</v>
      </c>
      <c r="G34" s="72">
        <v>31407</v>
      </c>
      <c r="H34" s="73">
        <v>3</v>
      </c>
      <c r="J34" s="134"/>
      <c r="K34" s="134"/>
      <c r="L34" s="134"/>
    </row>
    <row r="35" spans="1:8" s="45" customFormat="1" ht="19.5" customHeight="1">
      <c r="A35" s="81" t="s">
        <v>150</v>
      </c>
      <c r="B35" s="82" t="s">
        <v>149</v>
      </c>
      <c r="C35" s="83" t="s">
        <v>70</v>
      </c>
      <c r="D35" s="84">
        <v>31914</v>
      </c>
      <c r="E35" s="82" t="s">
        <v>138</v>
      </c>
      <c r="F35" s="83" t="s">
        <v>70</v>
      </c>
      <c r="G35" s="84">
        <v>31716</v>
      </c>
      <c r="H35" s="85">
        <v>2</v>
      </c>
    </row>
    <row r="36" spans="1:8" s="45" customFormat="1" ht="19.5" customHeight="1">
      <c r="A36" s="81" t="s">
        <v>145</v>
      </c>
      <c r="B36" s="82" t="s">
        <v>115</v>
      </c>
      <c r="C36" s="83" t="s">
        <v>70</v>
      </c>
      <c r="D36" s="84">
        <v>32297</v>
      </c>
      <c r="E36" s="82" t="s">
        <v>110</v>
      </c>
      <c r="F36" s="83" t="s">
        <v>70</v>
      </c>
      <c r="G36" s="84">
        <v>32415</v>
      </c>
      <c r="H36" s="85">
        <v>2</v>
      </c>
    </row>
    <row r="37" spans="1:8" s="45" customFormat="1" ht="19.5" customHeight="1">
      <c r="A37" s="81" t="s">
        <v>152</v>
      </c>
      <c r="B37" s="82" t="s">
        <v>116</v>
      </c>
      <c r="C37" s="83" t="s">
        <v>70</v>
      </c>
      <c r="D37" s="84">
        <v>32254</v>
      </c>
      <c r="E37" s="82" t="s">
        <v>109</v>
      </c>
      <c r="F37" s="83" t="s">
        <v>70</v>
      </c>
      <c r="G37" s="84">
        <v>32467</v>
      </c>
      <c r="H37" s="85">
        <v>2</v>
      </c>
    </row>
    <row r="38" spans="1:8" s="45" customFormat="1" ht="19.5" customHeight="1">
      <c r="A38" s="81" t="s">
        <v>153</v>
      </c>
      <c r="B38" s="82" t="s">
        <v>114</v>
      </c>
      <c r="C38" s="83" t="s">
        <v>70</v>
      </c>
      <c r="D38" s="84">
        <v>32176</v>
      </c>
      <c r="E38" s="82" t="s">
        <v>112</v>
      </c>
      <c r="F38" s="83" t="s">
        <v>70</v>
      </c>
      <c r="G38" s="84">
        <v>32932</v>
      </c>
      <c r="H38" s="85">
        <v>2</v>
      </c>
    </row>
    <row r="39" spans="1:8" s="45" customFormat="1" ht="19.5" customHeight="1">
      <c r="A39" s="81" t="s">
        <v>55</v>
      </c>
      <c r="B39" s="82" t="s">
        <v>75</v>
      </c>
      <c r="C39" s="83" t="s">
        <v>70</v>
      </c>
      <c r="D39" s="84">
        <v>30801</v>
      </c>
      <c r="E39" s="82" t="s">
        <v>76</v>
      </c>
      <c r="F39" s="83" t="s">
        <v>70</v>
      </c>
      <c r="G39" s="84">
        <v>32198</v>
      </c>
      <c r="H39" s="85">
        <v>2</v>
      </c>
    </row>
    <row r="40" spans="1:8" s="45" customFormat="1" ht="19.5" customHeight="1">
      <c r="A40" s="81" t="s">
        <v>164</v>
      </c>
      <c r="B40" s="82" t="s">
        <v>160</v>
      </c>
      <c r="C40" s="83" t="s">
        <v>70</v>
      </c>
      <c r="D40" s="84">
        <v>31452</v>
      </c>
      <c r="E40" s="82" t="s">
        <v>161</v>
      </c>
      <c r="F40" s="83" t="s">
        <v>70</v>
      </c>
      <c r="G40" s="84">
        <v>31527</v>
      </c>
      <c r="H40" s="85">
        <v>2</v>
      </c>
    </row>
    <row r="41" spans="1:8" s="45" customFormat="1" ht="19.5" customHeight="1">
      <c r="A41" s="81" t="s">
        <v>165</v>
      </c>
      <c r="B41" s="82" t="s">
        <v>162</v>
      </c>
      <c r="C41" s="83" t="s">
        <v>70</v>
      </c>
      <c r="D41" s="84">
        <v>31573</v>
      </c>
      <c r="E41" s="82" t="s">
        <v>163</v>
      </c>
      <c r="F41" s="83" t="s">
        <v>70</v>
      </c>
      <c r="G41" s="84">
        <v>32627</v>
      </c>
      <c r="H41" s="85">
        <v>2</v>
      </c>
    </row>
    <row r="42" spans="1:8" s="45" customFormat="1" ht="19.5" customHeight="1">
      <c r="A42" s="81" t="s">
        <v>57</v>
      </c>
      <c r="B42" s="82" t="s">
        <v>157</v>
      </c>
      <c r="C42" s="83" t="s">
        <v>70</v>
      </c>
      <c r="D42" s="84">
        <v>31918</v>
      </c>
      <c r="E42" s="82" t="s">
        <v>85</v>
      </c>
      <c r="F42" s="83" t="s">
        <v>70</v>
      </c>
      <c r="G42" s="84">
        <v>32881</v>
      </c>
      <c r="H42" s="85">
        <v>2</v>
      </c>
    </row>
    <row r="43" spans="1:8" s="45" customFormat="1" ht="19.5" customHeight="1" thickBot="1">
      <c r="A43" s="74" t="s">
        <v>58</v>
      </c>
      <c r="B43" s="75" t="s">
        <v>125</v>
      </c>
      <c r="C43" s="76" t="s">
        <v>74</v>
      </c>
      <c r="D43" s="76">
        <v>32124</v>
      </c>
      <c r="E43" s="75" t="s">
        <v>126</v>
      </c>
      <c r="F43" s="76" t="s">
        <v>74</v>
      </c>
      <c r="G43" s="76">
        <v>31816</v>
      </c>
      <c r="H43" s="77">
        <v>0</v>
      </c>
    </row>
    <row r="44" spans="3:8" s="45" customFormat="1" ht="19.5" customHeight="1">
      <c r="C44" s="79"/>
      <c r="D44" s="79"/>
      <c r="F44" s="79"/>
      <c r="G44" s="79"/>
      <c r="H44" s="79"/>
    </row>
    <row r="45" spans="3:8" s="45" customFormat="1" ht="19.5" customHeight="1">
      <c r="C45" s="79"/>
      <c r="D45" s="79"/>
      <c r="F45" s="79"/>
      <c r="G45" s="79"/>
      <c r="H45" s="79"/>
    </row>
  </sheetData>
  <mergeCells count="1">
    <mergeCell ref="A1:H1"/>
  </mergeCells>
  <printOptions horizontalCentered="1"/>
  <pageMargins left="0.5905511811023623" right="0.4724409448818898" top="0.5118110236220472" bottom="0.4724409448818898" header="0.31496062992125984" footer="0.31496062992125984"/>
  <pageSetup fitToHeight="1" fitToWidth="1" horizontalDpi="300" verticalDpi="300" orientation="portrait" paperSize="9" scale="92" r:id="rId1"/>
  <headerFooter alignWithMargins="0">
    <oddHeader>&amp;LOrganisateur : CTT La Côte Peseux&amp;RDate : 25 janvier 2003</oddHeader>
    <oddFooter>&amp;L&amp;8&amp;F&amp;C&amp;8&amp;A&amp;R&amp;8Juge arbitre: Remo Paris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28" sqref="K28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15.57421875" style="0" customWidth="1"/>
    <col min="4" max="4" width="15.00390625" style="0" customWidth="1"/>
    <col min="5" max="17" width="4.28125" style="0" customWidth="1"/>
    <col min="18" max="19" width="0" style="0" hidden="1" customWidth="1"/>
  </cols>
  <sheetData>
    <row r="1" spans="3:14" ht="15.75">
      <c r="C1" s="41" t="s">
        <v>43</v>
      </c>
      <c r="N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51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6.5" thickBot="1">
      <c r="A12" s="97"/>
      <c r="B12" s="97"/>
      <c r="C12" s="98" t="s">
        <v>5</v>
      </c>
      <c r="D12" s="98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3.5" thickBot="1">
      <c r="A13" s="99"/>
      <c r="B13" s="99"/>
      <c r="C13" s="99"/>
      <c r="D13" s="99"/>
      <c r="E13" s="99"/>
      <c r="F13" s="386" t="s">
        <v>6</v>
      </c>
      <c r="G13" s="387"/>
      <c r="H13" s="141"/>
      <c r="I13" s="164"/>
      <c r="J13" s="386" t="s">
        <v>7</v>
      </c>
      <c r="K13" s="387"/>
      <c r="L13" s="388"/>
      <c r="M13" s="389"/>
      <c r="N13" s="389"/>
      <c r="O13" s="389"/>
      <c r="P13" s="100"/>
      <c r="Q13" s="100"/>
      <c r="R13" s="100"/>
      <c r="S13" s="100"/>
    </row>
    <row r="14" spans="1:19" ht="13.5" thickBot="1">
      <c r="A14" s="145"/>
      <c r="B14" s="146" t="s">
        <v>8</v>
      </c>
      <c r="C14" s="147" t="s">
        <v>4</v>
      </c>
      <c r="D14" s="148"/>
      <c r="E14" s="149" t="s">
        <v>35</v>
      </c>
      <c r="F14" s="150" t="s">
        <v>9</v>
      </c>
      <c r="G14" s="165" t="s">
        <v>10</v>
      </c>
      <c r="H14" s="378" t="s">
        <v>11</v>
      </c>
      <c r="I14" s="379"/>
      <c r="J14" s="151" t="s">
        <v>9</v>
      </c>
      <c r="K14" s="152" t="s">
        <v>10</v>
      </c>
      <c r="L14" s="378" t="s">
        <v>11</v>
      </c>
      <c r="M14" s="379"/>
      <c r="N14" s="378" t="s">
        <v>12</v>
      </c>
      <c r="O14" s="379"/>
      <c r="P14" s="142"/>
      <c r="Q14" s="143"/>
      <c r="R14" s="97"/>
      <c r="S14" s="97"/>
    </row>
    <row r="15" spans="1:19" ht="19.5" customHeight="1">
      <c r="A15" s="153" t="s">
        <v>13</v>
      </c>
      <c r="B15" s="88">
        <v>4</v>
      </c>
      <c r="C15" s="154" t="s">
        <v>52</v>
      </c>
      <c r="D15" s="155"/>
      <c r="E15" s="92"/>
      <c r="F15" s="156">
        <f>IF(SUM(E25,E27,E29,E31)=0,"",SUM(E25,E27,E29,E31))</f>
      </c>
      <c r="G15" s="166">
        <f>IF(SUM(F25,F27,F29,F31)=0,"",SUM(F25,F27,F29,F31))</f>
      </c>
      <c r="H15" s="380" t="e">
        <f>SUM(F15-G15)</f>
        <v>#VALUE!</v>
      </c>
      <c r="I15" s="381"/>
      <c r="J15" s="157">
        <f>IF(SUM(G25,G27,G29,G31)=0,"",SUM(G25,G27,G29,G31))</f>
      </c>
      <c r="K15" s="90">
        <f>IF(SUM(H25,H27,H29,H31)=0,"",SUM(H25,H27,H29,H31))</f>
      </c>
      <c r="L15" s="382" t="e">
        <f>SUM(J15-K15)</f>
        <v>#VALUE!</v>
      </c>
      <c r="M15" s="383"/>
      <c r="N15" s="366"/>
      <c r="O15" s="367"/>
      <c r="P15" s="144"/>
      <c r="Q15" s="143"/>
      <c r="R15" s="97"/>
      <c r="S15" s="97"/>
    </row>
    <row r="16" spans="1:19" ht="19.5" customHeight="1">
      <c r="A16" s="153" t="s">
        <v>14</v>
      </c>
      <c r="B16" s="88">
        <v>3</v>
      </c>
      <c r="C16" s="154" t="s">
        <v>53</v>
      </c>
      <c r="D16" s="155"/>
      <c r="E16" s="92"/>
      <c r="F16" s="156">
        <f>IF(SUM(E23,E26,E28,F31)=0,"",SUM(E23,E26,E28,F31))</f>
      </c>
      <c r="G16" s="166">
        <f>IF(SUM(F23,F26,F28,E31)=0,"",SUM(F23,F26,F28,E31))</f>
      </c>
      <c r="H16" s="374" t="e">
        <f>SUM(F16-G16)</f>
        <v>#VALUE!</v>
      </c>
      <c r="I16" s="375"/>
      <c r="J16" s="157">
        <f>IF(SUM(G23,G26,G28,H31)=0,"",SUM(G23,G26,G28,H31))</f>
      </c>
      <c r="K16" s="90">
        <f>IF(SUM(H23,H26,H28,G31)=0,"",SUM(H23,H26,H28,G31))</f>
      </c>
      <c r="L16" s="384" t="e">
        <f>SUM(J16-K16)</f>
        <v>#VALUE!</v>
      </c>
      <c r="M16" s="385"/>
      <c r="N16" s="368"/>
      <c r="O16" s="369"/>
      <c r="P16" s="144"/>
      <c r="Q16" s="143"/>
      <c r="R16" s="97"/>
      <c r="S16" s="97"/>
    </row>
    <row r="17" spans="1:19" ht="19.5" customHeight="1">
      <c r="A17" s="153" t="s">
        <v>15</v>
      </c>
      <c r="B17" s="88">
        <v>2</v>
      </c>
      <c r="C17" s="154" t="s">
        <v>144</v>
      </c>
      <c r="D17" s="155"/>
      <c r="E17" s="92"/>
      <c r="F17" s="156">
        <f>IF(SUM(E24,F26,F29,E32)=0,"",SUM(E24,F26,F29,E32))</f>
      </c>
      <c r="G17" s="166">
        <f>IF(SUM(F24,E26,E29,F32)=0,"",SUM(F24,E26,E29,F32))</f>
      </c>
      <c r="H17" s="374" t="e">
        <f>SUM(F17-G17)</f>
        <v>#VALUE!</v>
      </c>
      <c r="I17" s="375"/>
      <c r="J17" s="157">
        <f>IF(SUM(G24,H26,H29,G32)=0,"",SUM(G24,H26,H29,G32))</f>
      </c>
      <c r="K17" s="90">
        <f>IF(SUM(H24,G26,G29,H32)=0,"",SUM(H24,G26,G29,H32))</f>
      </c>
      <c r="L17" s="384" t="e">
        <f>SUM(J17-K17)</f>
        <v>#VALUE!</v>
      </c>
      <c r="M17" s="385"/>
      <c r="N17" s="368"/>
      <c r="O17" s="369"/>
      <c r="P17" s="144"/>
      <c r="Q17" s="143"/>
      <c r="R17" s="97"/>
      <c r="S17" s="97"/>
    </row>
    <row r="18" spans="1:19" ht="19.5" customHeight="1">
      <c r="A18" s="153" t="s">
        <v>16</v>
      </c>
      <c r="B18" s="88">
        <v>1</v>
      </c>
      <c r="C18" s="154" t="s">
        <v>176</v>
      </c>
      <c r="D18" s="155"/>
      <c r="E18" s="92"/>
      <c r="F18" s="156">
        <f>IF(SUM(F23,F27,E30,F32)=0,"",SUM(F23,F27,E30,F32))</f>
      </c>
      <c r="G18" s="166">
        <f>IF(SUM(E23,E27,F30,E32)=0,"",SUM(E23,E27,F30,E32))</f>
      </c>
      <c r="H18" s="374" t="e">
        <f>SUM(F18-G18)</f>
        <v>#VALUE!</v>
      </c>
      <c r="I18" s="375"/>
      <c r="J18" s="157">
        <f>IF(SUM(H23,H27,G30,H32)=0,"",SUM(H23,H27,G30,H32))</f>
      </c>
      <c r="K18" s="90">
        <f>IF(SUM(G23,G27,H30,G32)=0,"",SUM(G23,G27,H30,G32))</f>
      </c>
      <c r="L18" s="384" t="e">
        <f>SUM(J18-K18)</f>
        <v>#VALUE!</v>
      </c>
      <c r="M18" s="385"/>
      <c r="N18" s="368"/>
      <c r="O18" s="369"/>
      <c r="P18" s="144"/>
      <c r="Q18" s="143"/>
      <c r="R18" s="97"/>
      <c r="S18" s="97"/>
    </row>
    <row r="19" spans="1:19" ht="19.5" customHeight="1" thickBot="1">
      <c r="A19" s="158" t="s">
        <v>45</v>
      </c>
      <c r="B19" s="86">
        <v>0</v>
      </c>
      <c r="C19" s="159" t="s">
        <v>55</v>
      </c>
      <c r="D19" s="160"/>
      <c r="E19" s="87"/>
      <c r="F19" s="161">
        <f>IF(SUM(F24,F25,F28,F30)=0,"",SUM(F24,F25,F28,F30))</f>
      </c>
      <c r="G19" s="167">
        <f>IF(SUM(E24,E25,E28,E30)=0,"",SUM(E24,E25,E28,E30))</f>
      </c>
      <c r="H19" s="376" t="e">
        <f>SUM(F19-G19)</f>
        <v>#VALUE!</v>
      </c>
      <c r="I19" s="377"/>
      <c r="J19" s="162">
        <f>IF(SUM(H24,H25,H28,H30)=0,"",SUM(H24,H25,H28,H30))</f>
      </c>
      <c r="K19" s="115">
        <f>IF(SUM(G24,G25,G28,G30)=0,"",SUM(G24,G25,G28,G30))</f>
      </c>
      <c r="L19" s="361" t="e">
        <f>SUM(J19-K19)</f>
        <v>#VALUE!</v>
      </c>
      <c r="M19" s="362"/>
      <c r="N19" s="364"/>
      <c r="O19" s="365"/>
      <c r="P19" s="144"/>
      <c r="Q19" s="143"/>
      <c r="R19" s="97"/>
      <c r="S19" s="97"/>
    </row>
    <row r="20" spans="1:19" ht="19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9.5" customHeight="1" thickBot="1">
      <c r="A21" s="103" t="s">
        <v>17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9" ht="19.5" customHeight="1" thickBot="1">
      <c r="A22" s="24" t="s">
        <v>28</v>
      </c>
      <c r="B22" s="18" t="s">
        <v>18</v>
      </c>
      <c r="C22" s="370" t="s">
        <v>19</v>
      </c>
      <c r="D22" s="363"/>
      <c r="E22" s="359" t="s">
        <v>6</v>
      </c>
      <c r="F22" s="359"/>
      <c r="G22" s="370" t="s">
        <v>34</v>
      </c>
      <c r="H22" s="360"/>
      <c r="I22" s="19" t="s">
        <v>27</v>
      </c>
    </row>
    <row r="23" spans="1:9" ht="19.5" customHeight="1">
      <c r="A23" s="20">
        <v>8</v>
      </c>
      <c r="B23" s="21" t="s">
        <v>23</v>
      </c>
      <c r="C23" s="25" t="str">
        <f>C16</f>
        <v>Eclair 2</v>
      </c>
      <c r="D23" s="25" t="str">
        <f>C18</f>
        <v>Peseux/Landeron</v>
      </c>
      <c r="E23" s="51"/>
      <c r="F23" s="52"/>
      <c r="G23" s="53"/>
      <c r="H23" s="54"/>
      <c r="I23" s="32"/>
    </row>
    <row r="24" spans="1:9" ht="19.5" customHeight="1">
      <c r="A24" s="168">
        <v>9</v>
      </c>
      <c r="B24" s="107" t="s">
        <v>46</v>
      </c>
      <c r="C24" s="169" t="str">
        <f>C17</f>
        <v>La Chx-de-Fds 1</v>
      </c>
      <c r="D24" s="170" t="str">
        <f>C19</f>
        <v>Le Locle 1</v>
      </c>
      <c r="E24" s="119"/>
      <c r="F24" s="120"/>
      <c r="G24" s="119"/>
      <c r="H24" s="171"/>
      <c r="I24" s="172"/>
    </row>
    <row r="25" spans="1:9" ht="19.5" customHeight="1">
      <c r="A25" s="20">
        <v>9</v>
      </c>
      <c r="B25" s="21" t="s">
        <v>47</v>
      </c>
      <c r="C25" s="25" t="str">
        <f>C15</f>
        <v>Eclair 1</v>
      </c>
      <c r="D25" s="48" t="str">
        <f>C19</f>
        <v>Le Locle 1</v>
      </c>
      <c r="E25" s="51"/>
      <c r="F25" s="52"/>
      <c r="G25" s="51"/>
      <c r="H25" s="54"/>
      <c r="I25" s="32"/>
    </row>
    <row r="26" spans="1:9" ht="19.5" customHeight="1">
      <c r="A26" s="168">
        <v>8</v>
      </c>
      <c r="B26" s="107" t="s">
        <v>21</v>
      </c>
      <c r="C26" s="169" t="str">
        <f>C16</f>
        <v>Eclair 2</v>
      </c>
      <c r="D26" s="170" t="str">
        <f>C17</f>
        <v>La Chx-de-Fds 1</v>
      </c>
      <c r="E26" s="119"/>
      <c r="F26" s="120"/>
      <c r="G26" s="119"/>
      <c r="H26" s="171"/>
      <c r="I26" s="172"/>
    </row>
    <row r="27" spans="1:9" ht="19.5" customHeight="1">
      <c r="A27" s="168">
        <v>9</v>
      </c>
      <c r="B27" s="107" t="s">
        <v>20</v>
      </c>
      <c r="C27" s="169" t="str">
        <f>C15</f>
        <v>Eclair 1</v>
      </c>
      <c r="D27" s="170" t="str">
        <f>C18</f>
        <v>Peseux/Landeron</v>
      </c>
      <c r="E27" s="119"/>
      <c r="F27" s="120"/>
      <c r="G27" s="119"/>
      <c r="H27" s="171"/>
      <c r="I27" s="172"/>
    </row>
    <row r="28" spans="1:9" ht="19.5" customHeight="1">
      <c r="A28" s="20">
        <v>8</v>
      </c>
      <c r="B28" s="21" t="s">
        <v>48</v>
      </c>
      <c r="C28" s="25" t="str">
        <f>C16</f>
        <v>Eclair 2</v>
      </c>
      <c r="D28" s="48" t="str">
        <f>C19</f>
        <v>Le Locle 1</v>
      </c>
      <c r="E28" s="51"/>
      <c r="F28" s="52"/>
      <c r="G28" s="51"/>
      <c r="H28" s="54"/>
      <c r="I28" s="32"/>
    </row>
    <row r="29" spans="1:9" ht="19.5" customHeight="1">
      <c r="A29" s="20">
        <v>9</v>
      </c>
      <c r="B29" s="21" t="s">
        <v>22</v>
      </c>
      <c r="C29" s="25" t="str">
        <f>C15</f>
        <v>Eclair 1</v>
      </c>
      <c r="D29" s="48" t="str">
        <f>C17</f>
        <v>La Chx-de-Fds 1</v>
      </c>
      <c r="E29" s="51"/>
      <c r="F29" s="52"/>
      <c r="G29" s="51"/>
      <c r="H29" s="54"/>
      <c r="I29" s="32"/>
    </row>
    <row r="30" spans="1:9" ht="19.5" customHeight="1">
      <c r="A30" s="179">
        <v>8</v>
      </c>
      <c r="B30" s="180" t="s">
        <v>49</v>
      </c>
      <c r="C30" s="181" t="str">
        <f>C18</f>
        <v>Peseux/Landeron</v>
      </c>
      <c r="D30" s="182" t="str">
        <f>C19</f>
        <v>Le Locle 1</v>
      </c>
      <c r="E30" s="183"/>
      <c r="F30" s="184"/>
      <c r="G30" s="183"/>
      <c r="H30" s="185"/>
      <c r="I30" s="186"/>
    </row>
    <row r="31" spans="1:9" ht="19.5" customHeight="1">
      <c r="A31" s="173">
        <v>8</v>
      </c>
      <c r="B31" s="174" t="s">
        <v>25</v>
      </c>
      <c r="C31" s="169" t="str">
        <f>C15</f>
        <v>Eclair 1</v>
      </c>
      <c r="D31" s="170" t="str">
        <f>C16</f>
        <v>Eclair 2</v>
      </c>
      <c r="E31" s="175"/>
      <c r="F31" s="176"/>
      <c r="G31" s="175"/>
      <c r="H31" s="177"/>
      <c r="I31" s="178"/>
    </row>
    <row r="32" spans="1:17" ht="19.5" customHeight="1" thickBot="1">
      <c r="A32" s="187">
        <v>9</v>
      </c>
      <c r="B32" s="188" t="s">
        <v>24</v>
      </c>
      <c r="C32" s="181" t="str">
        <f>C17</f>
        <v>La Chx-de-Fds 1</v>
      </c>
      <c r="D32" s="181" t="str">
        <f>C18</f>
        <v>Peseux/Landeron</v>
      </c>
      <c r="E32" s="189"/>
      <c r="F32" s="190"/>
      <c r="G32" s="189"/>
      <c r="H32" s="191"/>
      <c r="I32" s="192"/>
      <c r="J32" s="163"/>
      <c r="K32" s="1"/>
      <c r="L32" s="1"/>
      <c r="M32" s="1"/>
      <c r="N32" s="1"/>
      <c r="O32" s="1"/>
      <c r="P32" s="1"/>
      <c r="Q32" s="1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3:5" ht="15.75">
      <c r="C34" s="11"/>
      <c r="D34" s="11"/>
      <c r="E34" s="11"/>
    </row>
    <row r="35" s="45" customFormat="1" ht="18" customHeight="1">
      <c r="C35" s="47" t="s">
        <v>38</v>
      </c>
    </row>
    <row r="36" spans="2:8" s="45" customFormat="1" ht="18" customHeight="1">
      <c r="B36" s="46" t="s">
        <v>39</v>
      </c>
      <c r="C36" s="49"/>
      <c r="D36" s="49"/>
      <c r="E36" s="49"/>
      <c r="F36" s="49"/>
      <c r="G36" s="49"/>
      <c r="H36" s="49"/>
    </row>
    <row r="37" spans="2:8" s="45" customFormat="1" ht="18" customHeight="1">
      <c r="B37" s="46" t="s">
        <v>40</v>
      </c>
      <c r="C37" s="50"/>
      <c r="D37" s="50"/>
      <c r="E37" s="50"/>
      <c r="F37" s="50"/>
      <c r="G37" s="50"/>
      <c r="H37" s="50"/>
    </row>
    <row r="38" spans="2:8" s="45" customFormat="1" ht="18" customHeight="1">
      <c r="B38" s="46" t="s">
        <v>41</v>
      </c>
      <c r="C38" s="50"/>
      <c r="D38" s="50"/>
      <c r="E38" s="50"/>
      <c r="F38" s="50"/>
      <c r="G38" s="50"/>
      <c r="H38" s="50"/>
    </row>
    <row r="39" spans="2:8" s="45" customFormat="1" ht="18" customHeight="1">
      <c r="B39" s="46" t="s">
        <v>42</v>
      </c>
      <c r="C39" s="50"/>
      <c r="D39" s="50"/>
      <c r="E39" s="50"/>
      <c r="F39" s="50"/>
      <c r="G39" s="50"/>
      <c r="H39" s="50"/>
    </row>
    <row r="40" spans="2:8" s="45" customFormat="1" ht="18" customHeight="1">
      <c r="B40" s="46" t="s">
        <v>50</v>
      </c>
      <c r="C40" s="50"/>
      <c r="D40" s="50"/>
      <c r="E40" s="50"/>
      <c r="F40" s="50"/>
      <c r="G40" s="50"/>
      <c r="H40" s="50"/>
    </row>
  </sheetData>
  <mergeCells count="25">
    <mergeCell ref="F13:G13"/>
    <mergeCell ref="J13:K13"/>
    <mergeCell ref="L13:M13"/>
    <mergeCell ref="N13:O13"/>
    <mergeCell ref="C22:D22"/>
    <mergeCell ref="L14:M14"/>
    <mergeCell ref="N14:O14"/>
    <mergeCell ref="E22:F22"/>
    <mergeCell ref="G22:H22"/>
    <mergeCell ref="L19:M19"/>
    <mergeCell ref="L15:M15"/>
    <mergeCell ref="L16:M16"/>
    <mergeCell ref="L17:M17"/>
    <mergeCell ref="L18:M18"/>
    <mergeCell ref="N19:O19"/>
    <mergeCell ref="N15:O15"/>
    <mergeCell ref="N16:O16"/>
    <mergeCell ref="N17:O17"/>
    <mergeCell ref="N18:O18"/>
    <mergeCell ref="H17:I17"/>
    <mergeCell ref="H18:I18"/>
    <mergeCell ref="H19:I19"/>
    <mergeCell ref="H14:I14"/>
    <mergeCell ref="H15:I15"/>
    <mergeCell ref="H16:I16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600" verticalDpi="600" orientation="portrait" paperSize="9" r:id="rId2"/>
  <headerFooter alignWithMargins="0">
    <oddFooter>&amp;L&amp;8&amp;F&amp;C&amp;8&amp;A&amp;R&amp;8Juge arbitre: Remo Paris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31" sqref="C31:C32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37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6</v>
      </c>
      <c r="C15" s="25" t="s">
        <v>154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1</v>
      </c>
      <c r="C16" s="25" t="s">
        <v>174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0</v>
      </c>
      <c r="C17" s="25" t="s">
        <v>173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0</v>
      </c>
      <c r="C18" s="28" t="s">
        <v>58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5</v>
      </c>
      <c r="B22" s="88" t="s">
        <v>20</v>
      </c>
      <c r="C22" s="117" t="str">
        <f>C15</f>
        <v>Peseux/Chx-Fds</v>
      </c>
      <c r="D22" s="117" t="str">
        <f>C18</f>
        <v>Le Locle 2</v>
      </c>
      <c r="E22" s="90"/>
      <c r="F22" s="91"/>
      <c r="G22" s="121"/>
      <c r="H22" s="124"/>
      <c r="I22" s="129"/>
    </row>
    <row r="23" spans="1:9" ht="19.5" customHeight="1">
      <c r="A23" s="153">
        <v>5</v>
      </c>
      <c r="B23" s="88" t="s">
        <v>21</v>
      </c>
      <c r="C23" s="89" t="str">
        <f>C16</f>
        <v>Côte Peseux 2</v>
      </c>
      <c r="D23" s="89" t="str">
        <f>C17</f>
        <v>Cortaillod 1</v>
      </c>
      <c r="E23" s="90"/>
      <c r="F23" s="91"/>
      <c r="G23" s="122"/>
      <c r="H23" s="124"/>
      <c r="I23" s="129"/>
    </row>
    <row r="24" spans="1:9" ht="19.5" customHeight="1">
      <c r="A24" s="168">
        <v>5</v>
      </c>
      <c r="B24" s="107" t="s">
        <v>22</v>
      </c>
      <c r="C24" s="108" t="str">
        <f>C15</f>
        <v>Peseux/Chx-Fds</v>
      </c>
      <c r="D24" s="108" t="str">
        <f>C17</f>
        <v>Cortaillod 1</v>
      </c>
      <c r="E24" s="109"/>
      <c r="F24" s="110"/>
      <c r="G24" s="123"/>
      <c r="H24" s="125"/>
      <c r="I24" s="130"/>
    </row>
    <row r="25" spans="1:9" ht="19.5" customHeight="1">
      <c r="A25" s="168">
        <v>5</v>
      </c>
      <c r="B25" s="107" t="s">
        <v>23</v>
      </c>
      <c r="C25" s="108" t="str">
        <f>C16</f>
        <v>Côte Peseux 2</v>
      </c>
      <c r="D25" s="108" t="str">
        <f>C18</f>
        <v>Le Locle 2</v>
      </c>
      <c r="E25" s="109"/>
      <c r="F25" s="110"/>
      <c r="G25" s="123"/>
      <c r="H25" s="125"/>
      <c r="I25" s="130"/>
    </row>
    <row r="26" spans="1:9" ht="19.5" customHeight="1">
      <c r="A26" s="193">
        <v>5</v>
      </c>
      <c r="B26" s="111" t="s">
        <v>24</v>
      </c>
      <c r="C26" s="112" t="str">
        <f>C17</f>
        <v>Cortaillod 1</v>
      </c>
      <c r="D26" s="112" t="str">
        <f>C18</f>
        <v>Le Locle 2</v>
      </c>
      <c r="E26" s="113"/>
      <c r="F26" s="114"/>
      <c r="G26" s="113"/>
      <c r="H26" s="126"/>
      <c r="I26" s="131"/>
    </row>
    <row r="27" spans="1:17" ht="19.5" customHeight="1" thickBot="1">
      <c r="A27" s="158">
        <v>5</v>
      </c>
      <c r="B27" s="86" t="s">
        <v>25</v>
      </c>
      <c r="C27" s="118" t="str">
        <f>C15</f>
        <v>Peseux/Chx-Fds</v>
      </c>
      <c r="D27" s="118" t="str">
        <f>C16</f>
        <v>Côte Peseux 2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F13:I13"/>
    <mergeCell ref="J13:M13"/>
    <mergeCell ref="H14:I14"/>
    <mergeCell ref="N14:O14"/>
    <mergeCell ref="H15:I15"/>
    <mergeCell ref="N15:O15"/>
    <mergeCell ref="L15:M15"/>
    <mergeCell ref="L14:M14"/>
    <mergeCell ref="H16:I16"/>
    <mergeCell ref="N16:O16"/>
    <mergeCell ref="H17:I17"/>
    <mergeCell ref="N17:O17"/>
    <mergeCell ref="L16:M16"/>
    <mergeCell ref="L17:M17"/>
    <mergeCell ref="H18:I18"/>
    <mergeCell ref="N18:O18"/>
    <mergeCell ref="C21:D21"/>
    <mergeCell ref="E21:F21"/>
    <mergeCell ref="G21:H21"/>
    <mergeCell ref="L18:M18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300" verticalDpi="300" orientation="portrait" paperSize="9" r:id="rId2"/>
  <headerFooter alignWithMargins="0">
    <oddFooter>&amp;L&amp;8&amp;F&amp;C&amp;8&amp;A&amp;R&amp;8Juge arbitre: Remo Paris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31" sqref="C31:C32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  <col min="18" max="18" width="0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37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4</v>
      </c>
      <c r="C15" s="25" t="s">
        <v>164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2</v>
      </c>
      <c r="C16" s="25" t="s">
        <v>181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1</v>
      </c>
      <c r="C17" s="25" t="s">
        <v>145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0</v>
      </c>
      <c r="C18" s="28" t="s">
        <v>178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6</v>
      </c>
      <c r="B22" s="88" t="s">
        <v>20</v>
      </c>
      <c r="C22" s="117" t="str">
        <f>C15</f>
        <v>Moutier 1</v>
      </c>
      <c r="D22" s="117" t="str">
        <f>C18</f>
        <v>Côte Peseux 3</v>
      </c>
      <c r="E22" s="90"/>
      <c r="F22" s="91"/>
      <c r="G22" s="121"/>
      <c r="H22" s="124"/>
      <c r="I22" s="129"/>
    </row>
    <row r="23" spans="1:9" ht="19.5" customHeight="1">
      <c r="A23" s="153">
        <v>6</v>
      </c>
      <c r="B23" s="88" t="s">
        <v>21</v>
      </c>
      <c r="C23" s="89" t="str">
        <f>C16</f>
        <v>Côte Peseux/Gorgier</v>
      </c>
      <c r="D23" s="89" t="str">
        <f>C17</f>
        <v>Le Landeron 1</v>
      </c>
      <c r="E23" s="90"/>
      <c r="F23" s="91"/>
      <c r="G23" s="122"/>
      <c r="H23" s="124"/>
      <c r="I23" s="129"/>
    </row>
    <row r="24" spans="1:9" ht="19.5" customHeight="1">
      <c r="A24" s="168">
        <v>6</v>
      </c>
      <c r="B24" s="107" t="s">
        <v>22</v>
      </c>
      <c r="C24" s="108" t="str">
        <f>C15</f>
        <v>Moutier 1</v>
      </c>
      <c r="D24" s="108" t="str">
        <f>C17</f>
        <v>Le Landeron 1</v>
      </c>
      <c r="E24" s="109"/>
      <c r="F24" s="110"/>
      <c r="G24" s="123"/>
      <c r="H24" s="125"/>
      <c r="I24" s="130"/>
    </row>
    <row r="25" spans="1:9" ht="19.5" customHeight="1">
      <c r="A25" s="168">
        <v>6</v>
      </c>
      <c r="B25" s="107" t="s">
        <v>23</v>
      </c>
      <c r="C25" s="108" t="str">
        <f>C16</f>
        <v>Côte Peseux/Gorgier</v>
      </c>
      <c r="D25" s="108" t="str">
        <f>C18</f>
        <v>Côte Peseux 3</v>
      </c>
      <c r="E25" s="109"/>
      <c r="F25" s="110"/>
      <c r="G25" s="123"/>
      <c r="H25" s="125"/>
      <c r="I25" s="130"/>
    </row>
    <row r="26" spans="1:9" ht="19.5" customHeight="1">
      <c r="A26" s="193">
        <v>6</v>
      </c>
      <c r="B26" s="111" t="s">
        <v>24</v>
      </c>
      <c r="C26" s="112" t="str">
        <f>C17</f>
        <v>Le Landeron 1</v>
      </c>
      <c r="D26" s="112" t="str">
        <f>C18</f>
        <v>Côte Peseux 3</v>
      </c>
      <c r="E26" s="113"/>
      <c r="F26" s="114"/>
      <c r="G26" s="113"/>
      <c r="H26" s="126"/>
      <c r="I26" s="131"/>
    </row>
    <row r="27" spans="1:17" ht="19.5" customHeight="1" thickBot="1">
      <c r="A27" s="158">
        <v>6</v>
      </c>
      <c r="B27" s="86" t="s">
        <v>25</v>
      </c>
      <c r="C27" s="118" t="str">
        <f>C15</f>
        <v>Moutier 1</v>
      </c>
      <c r="D27" s="118" t="str">
        <f>C16</f>
        <v>Côte Peseux/Gorgier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F13:I13"/>
    <mergeCell ref="J13:M13"/>
    <mergeCell ref="H14:I14"/>
    <mergeCell ref="L14:M14"/>
    <mergeCell ref="N14:O14"/>
    <mergeCell ref="H15:I15"/>
    <mergeCell ref="L15:M15"/>
    <mergeCell ref="N15:O15"/>
    <mergeCell ref="H16:I16"/>
    <mergeCell ref="L16:M16"/>
    <mergeCell ref="N16:O16"/>
    <mergeCell ref="H17:I17"/>
    <mergeCell ref="L17:M17"/>
    <mergeCell ref="N17:O17"/>
    <mergeCell ref="H18:I18"/>
    <mergeCell ref="L18:M18"/>
    <mergeCell ref="N18:O18"/>
    <mergeCell ref="C21:D21"/>
    <mergeCell ref="E21:F21"/>
    <mergeCell ref="G21:H21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600" verticalDpi="600" orientation="portrait" paperSize="9" r:id="rId2"/>
  <headerFooter alignWithMargins="0">
    <oddFooter>&amp;L&amp;8&amp;F&amp;C&amp;8&amp;A&amp;R&amp;8Juge-arbitre: Remo Paris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31" sqref="C31:C32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7" width="4.28125" style="0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37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2</v>
      </c>
      <c r="C15" s="25" t="s">
        <v>177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2</v>
      </c>
      <c r="C16" s="25" t="s">
        <v>146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1</v>
      </c>
      <c r="C17" s="25" t="s">
        <v>57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0</v>
      </c>
      <c r="C18" s="28" t="s">
        <v>55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7</v>
      </c>
      <c r="B22" s="88" t="s">
        <v>20</v>
      </c>
      <c r="C22" s="117" t="str">
        <f>C15</f>
        <v>Côte Peseux 1</v>
      </c>
      <c r="D22" s="117" t="str">
        <f>C18</f>
        <v>Le Locle 1</v>
      </c>
      <c r="E22" s="90"/>
      <c r="F22" s="91"/>
      <c r="G22" s="121"/>
      <c r="H22" s="124"/>
      <c r="I22" s="129"/>
    </row>
    <row r="23" spans="1:9" ht="19.5" customHeight="1">
      <c r="A23" s="153">
        <v>7</v>
      </c>
      <c r="B23" s="88" t="s">
        <v>21</v>
      </c>
      <c r="C23" s="89" t="str">
        <f>C16</f>
        <v>Gorgier 1</v>
      </c>
      <c r="D23" s="89" t="str">
        <f>C17</f>
        <v>Tramelan 1</v>
      </c>
      <c r="E23" s="90"/>
      <c r="F23" s="91"/>
      <c r="G23" s="122"/>
      <c r="H23" s="124"/>
      <c r="I23" s="129"/>
    </row>
    <row r="24" spans="1:9" ht="19.5" customHeight="1">
      <c r="A24" s="168">
        <v>7</v>
      </c>
      <c r="B24" s="107" t="s">
        <v>22</v>
      </c>
      <c r="C24" s="108" t="str">
        <f>C15</f>
        <v>Côte Peseux 1</v>
      </c>
      <c r="D24" s="108" t="str">
        <f>C17</f>
        <v>Tramelan 1</v>
      </c>
      <c r="E24" s="109"/>
      <c r="F24" s="110"/>
      <c r="G24" s="123"/>
      <c r="H24" s="125"/>
      <c r="I24" s="130"/>
    </row>
    <row r="25" spans="1:9" ht="19.5" customHeight="1">
      <c r="A25" s="168">
        <v>7</v>
      </c>
      <c r="B25" s="107" t="s">
        <v>23</v>
      </c>
      <c r="C25" s="108" t="str">
        <f>C16</f>
        <v>Gorgier 1</v>
      </c>
      <c r="D25" s="108" t="str">
        <f>C18</f>
        <v>Le Locle 1</v>
      </c>
      <c r="E25" s="109"/>
      <c r="F25" s="110"/>
      <c r="G25" s="123"/>
      <c r="H25" s="125"/>
      <c r="I25" s="130"/>
    </row>
    <row r="26" spans="1:9" ht="19.5" customHeight="1">
      <c r="A26" s="193">
        <v>7</v>
      </c>
      <c r="B26" s="111" t="s">
        <v>24</v>
      </c>
      <c r="C26" s="112" t="str">
        <f>C17</f>
        <v>Tramelan 1</v>
      </c>
      <c r="D26" s="112" t="str">
        <f>C18</f>
        <v>Le Locle 1</v>
      </c>
      <c r="E26" s="113"/>
      <c r="F26" s="114"/>
      <c r="G26" s="113"/>
      <c r="H26" s="126"/>
      <c r="I26" s="131"/>
    </row>
    <row r="27" spans="1:17" ht="19.5" customHeight="1" thickBot="1">
      <c r="A27" s="158">
        <v>7</v>
      </c>
      <c r="B27" s="86" t="s">
        <v>25</v>
      </c>
      <c r="C27" s="118" t="str">
        <f>C15</f>
        <v>Côte Peseux 1</v>
      </c>
      <c r="D27" s="118" t="str">
        <f>C16</f>
        <v>Gorgier 1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F13:I13"/>
    <mergeCell ref="J13:M13"/>
    <mergeCell ref="H14:I14"/>
    <mergeCell ref="L14:M14"/>
    <mergeCell ref="N14:O14"/>
    <mergeCell ref="H15:I15"/>
    <mergeCell ref="L15:M15"/>
    <mergeCell ref="N15:O15"/>
    <mergeCell ref="H16:I16"/>
    <mergeCell ref="L16:M16"/>
    <mergeCell ref="N16:O16"/>
    <mergeCell ref="H17:I17"/>
    <mergeCell ref="L17:M17"/>
    <mergeCell ref="N17:O17"/>
    <mergeCell ref="H18:I18"/>
    <mergeCell ref="L18:M18"/>
    <mergeCell ref="N18:O18"/>
    <mergeCell ref="C21:D21"/>
    <mergeCell ref="E21:F21"/>
    <mergeCell ref="G21:H21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600" verticalDpi="600" orientation="portrait" paperSize="9" r:id="rId2"/>
  <headerFooter alignWithMargins="0">
    <oddFooter>&amp;L&amp;8&amp;F&amp;C&amp;8&amp;A&amp;R&amp;8Juge-arbitre: Remo Paris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C1" sqref="C1"/>
    </sheetView>
  </sheetViews>
  <sheetFormatPr defaultColWidth="11.421875" defaultRowHeight="12.75"/>
  <cols>
    <col min="1" max="1" width="4.00390625" style="0" customWidth="1"/>
    <col min="2" max="2" width="10.421875" style="0" customWidth="1"/>
    <col min="3" max="3" width="5.8515625" style="0" customWidth="1"/>
    <col min="4" max="4" width="23.28125" style="0" customWidth="1"/>
    <col min="5" max="5" width="12.8515625" style="0" customWidth="1"/>
    <col min="6" max="6" width="4.00390625" style="0" customWidth="1"/>
    <col min="7" max="7" width="3.00390625" style="0" customWidth="1"/>
    <col min="8" max="8" width="1.421875" style="0" customWidth="1"/>
    <col min="9" max="9" width="18.710937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8.7109375" style="0" customWidth="1"/>
    <col min="14" max="14" width="2.00390625" style="0" customWidth="1"/>
    <col min="15" max="15" width="17.8515625" style="0" hidden="1" customWidth="1"/>
    <col min="16" max="16" width="13.28125" style="0" hidden="1" customWidth="1"/>
  </cols>
  <sheetData>
    <row r="1" spans="3:11" ht="15.75">
      <c r="C1" s="41" t="s">
        <v>43</v>
      </c>
      <c r="K1" s="14" t="s">
        <v>44</v>
      </c>
    </row>
    <row r="5" s="307" customFormat="1" ht="18.75" thickBot="1"/>
    <row r="6" spans="2:14" ht="21" thickTop="1">
      <c r="B6" s="417" t="s">
        <v>0</v>
      </c>
      <c r="C6" s="418"/>
      <c r="D6" s="419" t="s">
        <v>199</v>
      </c>
      <c r="E6" s="420"/>
      <c r="F6" s="196"/>
      <c r="G6" s="7"/>
      <c r="H6" s="7"/>
      <c r="I6" s="1"/>
      <c r="K6" s="197"/>
      <c r="L6" s="197"/>
      <c r="M6" s="198"/>
      <c r="N6" s="198"/>
    </row>
    <row r="7" spans="2:15" ht="15.75">
      <c r="B7" s="421" t="s">
        <v>1</v>
      </c>
      <c r="C7" s="422"/>
      <c r="D7" s="201" t="s">
        <v>106</v>
      </c>
      <c r="E7" s="201"/>
      <c r="F7" s="196"/>
      <c r="G7" s="1"/>
      <c r="H7" s="5"/>
      <c r="I7" s="1"/>
      <c r="K7" s="202"/>
      <c r="L7" s="202"/>
      <c r="O7" s="202"/>
    </row>
    <row r="8" spans="2:9" ht="15">
      <c r="B8" s="423" t="s">
        <v>2</v>
      </c>
      <c r="C8" s="422"/>
      <c r="D8" s="204" t="s">
        <v>26</v>
      </c>
      <c r="E8" s="204"/>
      <c r="F8" s="196"/>
      <c r="G8" s="1"/>
      <c r="H8" s="7"/>
      <c r="I8" s="1"/>
    </row>
    <row r="9" spans="2:9" ht="15">
      <c r="B9" s="423" t="s">
        <v>183</v>
      </c>
      <c r="C9" s="422"/>
      <c r="D9" s="204" t="s">
        <v>184</v>
      </c>
      <c r="E9" s="204"/>
      <c r="F9" s="196"/>
      <c r="G9" s="1"/>
      <c r="H9" s="7"/>
      <c r="I9" s="1"/>
    </row>
    <row r="10" spans="2:9" ht="30.75" thickBot="1">
      <c r="B10" s="428" t="s">
        <v>185</v>
      </c>
      <c r="C10" s="429"/>
      <c r="D10" s="444" t="s">
        <v>200</v>
      </c>
      <c r="E10" s="445"/>
      <c r="F10" s="196"/>
      <c r="G10" s="207"/>
      <c r="H10" s="207"/>
      <c r="I10" s="208"/>
    </row>
    <row r="11" spans="2:9" ht="30.75" thickTop="1">
      <c r="B11" s="209"/>
      <c r="C11" s="207"/>
      <c r="D11" s="207"/>
      <c r="E11" s="207"/>
      <c r="F11" s="1"/>
      <c r="G11" s="207"/>
      <c r="H11" s="207"/>
      <c r="I11" s="7"/>
    </row>
    <row r="12" ht="13.5" thickBot="1"/>
    <row r="13" spans="2:7" ht="15.75" thickBot="1">
      <c r="B13" s="210" t="s">
        <v>186</v>
      </c>
      <c r="C13" s="211" t="s">
        <v>187</v>
      </c>
      <c r="D13" s="212" t="s">
        <v>101</v>
      </c>
      <c r="E13" s="213" t="s">
        <v>4</v>
      </c>
      <c r="F13" s="213" t="s">
        <v>188</v>
      </c>
      <c r="G13" s="214"/>
    </row>
    <row r="14" spans="1:15" ht="12.75">
      <c r="A14" s="263">
        <v>1</v>
      </c>
      <c r="B14" s="216" t="s">
        <v>189</v>
      </c>
      <c r="C14" s="217"/>
      <c r="D14" s="218">
        <f>'U15-Gr.1'!C31</f>
        <v>0</v>
      </c>
      <c r="E14" s="219"/>
      <c r="F14" s="220"/>
      <c r="G14" s="215">
        <v>1</v>
      </c>
      <c r="H14" s="221"/>
      <c r="I14" s="222">
        <f>IF(AND(D14&lt;&gt;"",D15&lt;&gt;""),IF(H14&lt;&gt;"",D14,IF(H15&lt;&gt;"",D15,"")),IF(D14&lt;&gt;"",D14,D15))</f>
        <v>0</v>
      </c>
      <c r="J14" s="223"/>
      <c r="K14" s="224"/>
      <c r="L14" s="223"/>
      <c r="M14" s="224"/>
      <c r="N14" s="223"/>
      <c r="O14" s="225"/>
    </row>
    <row r="15" spans="1:15" ht="12.75">
      <c r="A15" s="263">
        <v>8</v>
      </c>
      <c r="B15" s="226"/>
      <c r="C15" s="227"/>
      <c r="D15" s="228"/>
      <c r="E15" s="229"/>
      <c r="F15" s="230"/>
      <c r="G15" s="215"/>
      <c r="H15" s="231"/>
      <c r="I15" s="232"/>
      <c r="J15" s="221"/>
      <c r="K15" s="233">
        <f>IF(J15&lt;&gt;"",I14,IF(J16&lt;&gt;"",I16,""))</f>
      </c>
      <c r="L15" s="223"/>
      <c r="M15" s="224"/>
      <c r="N15" s="223"/>
      <c r="O15" s="225"/>
    </row>
    <row r="16" spans="1:15" ht="12.75">
      <c r="A16" s="263">
        <v>5</v>
      </c>
      <c r="B16" s="252" t="s">
        <v>193</v>
      </c>
      <c r="C16" s="235"/>
      <c r="D16" s="283">
        <f>'U15-Gr.3'!C32</f>
        <v>0</v>
      </c>
      <c r="E16" s="284"/>
      <c r="F16" s="220"/>
      <c r="G16" s="215">
        <v>8</v>
      </c>
      <c r="H16" s="221"/>
      <c r="I16" s="236">
        <f>IF(AND(D16&lt;&gt;"",D17&lt;&gt;""),IF(H16&lt;&gt;"",D16,IF(H17&lt;&gt;"",D17,"")),IF(D16&lt;&gt;"",D16,D17))</f>
      </c>
      <c r="J16" s="231"/>
      <c r="K16" s="237"/>
      <c r="L16" s="223"/>
      <c r="M16" s="224"/>
      <c r="N16" s="223"/>
      <c r="O16" s="225"/>
    </row>
    <row r="17" spans="1:15" ht="13.5" thickBot="1">
      <c r="A17" s="263">
        <v>4</v>
      </c>
      <c r="B17" s="238" t="s">
        <v>190</v>
      </c>
      <c r="C17" s="239"/>
      <c r="D17" s="285">
        <f>'U15-Gr.2'!C32</f>
        <v>0</v>
      </c>
      <c r="E17" s="286"/>
      <c r="F17" s="240"/>
      <c r="G17" s="215"/>
      <c r="H17" s="231"/>
      <c r="I17" s="241"/>
      <c r="J17" s="242"/>
      <c r="K17" s="243"/>
      <c r="L17" s="221"/>
      <c r="M17" s="244">
        <f>IF(L17&lt;&gt;"",K15,IF(L18&lt;&gt;"",K19,""))</f>
      </c>
      <c r="N17" s="223"/>
      <c r="O17" s="225"/>
    </row>
    <row r="18" spans="1:15" ht="13.5" thickTop="1">
      <c r="A18" s="263">
        <v>3</v>
      </c>
      <c r="B18" s="216" t="s">
        <v>191</v>
      </c>
      <c r="C18" s="217"/>
      <c r="D18" s="287">
        <f>'U15-Gr.3'!C31</f>
        <v>0</v>
      </c>
      <c r="E18" s="288"/>
      <c r="F18" s="220"/>
      <c r="G18" s="215">
        <v>5</v>
      </c>
      <c r="H18" s="221"/>
      <c r="I18" s="222">
        <f>IF(AND(D18&lt;&gt;"",D19&lt;&gt;""),IF(H18&lt;&gt;"",D18,IF(H19&lt;&gt;"",D19,"")),IF(D18&lt;&gt;"",D18,D19))</f>
      </c>
      <c r="J18" s="242"/>
      <c r="K18" s="245"/>
      <c r="L18" s="231"/>
      <c r="M18" s="246"/>
      <c r="N18" s="247"/>
      <c r="O18" s="248"/>
    </row>
    <row r="19" spans="1:15" ht="12.75">
      <c r="A19" s="263">
        <v>6</v>
      </c>
      <c r="B19" s="249" t="s">
        <v>192</v>
      </c>
      <c r="C19" s="227"/>
      <c r="D19" s="289">
        <f>'U15-Gr.1'!C32</f>
        <v>0</v>
      </c>
      <c r="E19" s="290"/>
      <c r="F19" s="230"/>
      <c r="G19" s="215"/>
      <c r="H19" s="231"/>
      <c r="I19" s="232"/>
      <c r="J19" s="221"/>
      <c r="K19" s="250">
        <f>IF(J19&lt;&gt;"",I18,IF(J20&lt;&gt;"",I20,""))</f>
      </c>
      <c r="L19" s="247"/>
      <c r="M19" s="251"/>
      <c r="N19" s="247"/>
      <c r="O19" s="248"/>
    </row>
    <row r="20" spans="1:15" ht="12.75">
      <c r="A20" s="263">
        <v>7</v>
      </c>
      <c r="B20" s="234"/>
      <c r="C20" s="235"/>
      <c r="D20" s="279"/>
      <c r="E20" s="280"/>
      <c r="F20" s="220"/>
      <c r="G20" s="215">
        <v>4</v>
      </c>
      <c r="H20" s="221"/>
      <c r="I20" s="236">
        <f>IF(AND(D20&lt;&gt;"",D21&lt;&gt;""),IF(H20&lt;&gt;"",D20,IF(H21&lt;&gt;"",D21,"")),IF(D20&lt;&gt;"",D20,D21))</f>
        <v>0</v>
      </c>
      <c r="J20" s="231"/>
      <c r="K20" s="253"/>
      <c r="L20" s="247"/>
      <c r="M20" s="251"/>
      <c r="N20" s="247"/>
      <c r="O20" s="248"/>
    </row>
    <row r="21" spans="1:16" ht="13.5" thickBot="1">
      <c r="A21" s="263">
        <v>2</v>
      </c>
      <c r="B21" s="254" t="s">
        <v>194</v>
      </c>
      <c r="C21" s="255"/>
      <c r="D21" s="256">
        <f>'U15-Gr.2'!C31</f>
        <v>0</v>
      </c>
      <c r="E21" s="257"/>
      <c r="F21" s="258"/>
      <c r="G21" s="215"/>
      <c r="H21" s="231"/>
      <c r="I21" s="241"/>
      <c r="J21" s="242"/>
      <c r="K21" s="259"/>
      <c r="L21" s="247"/>
      <c r="M21" s="260"/>
      <c r="N21" s="261"/>
      <c r="O21" s="259"/>
      <c r="P21" s="1"/>
    </row>
    <row r="22" spans="2:16" ht="12.75">
      <c r="B22" s="262"/>
      <c r="C22" s="262"/>
      <c r="D22" s="263"/>
      <c r="E22" s="263"/>
      <c r="F22" s="215"/>
      <c r="G22" s="215"/>
      <c r="H22" s="215"/>
      <c r="I22" s="263"/>
      <c r="J22" s="264"/>
      <c r="K22" s="265"/>
      <c r="L22" s="265"/>
      <c r="M22" s="265"/>
      <c r="N22" s="265"/>
      <c r="O22" s="265"/>
      <c r="P22" s="266"/>
    </row>
    <row r="23" spans="2:16" ht="12.75">
      <c r="B23" s="262"/>
      <c r="C23" s="262" t="s">
        <v>195</v>
      </c>
      <c r="D23" s="267" t="s">
        <v>196</v>
      </c>
      <c r="E23" s="267"/>
      <c r="F23" s="267"/>
      <c r="G23" s="267"/>
      <c r="H23" s="267"/>
      <c r="I23" s="267" t="s">
        <v>197</v>
      </c>
      <c r="J23" s="268"/>
      <c r="K23" s="264">
        <v>2</v>
      </c>
      <c r="L23" s="264"/>
      <c r="M23" s="269">
        <v>1</v>
      </c>
      <c r="N23" s="269"/>
      <c r="O23" s="269"/>
      <c r="P23" s="1"/>
    </row>
    <row r="24" spans="10:16" ht="12.75">
      <c r="J24" s="268"/>
      <c r="K24" s="214"/>
      <c r="L24" s="214"/>
      <c r="M24" s="1"/>
      <c r="N24" s="1"/>
      <c r="O24" s="1"/>
      <c r="P24" s="1"/>
    </row>
    <row r="25" spans="4:16" ht="15.75">
      <c r="D25" s="281" t="s">
        <v>38</v>
      </c>
      <c r="E25" s="1"/>
      <c r="F25" s="270"/>
      <c r="G25" s="270"/>
      <c r="H25" s="270"/>
      <c r="I25" s="270"/>
      <c r="J25" s="270"/>
      <c r="K25" s="214"/>
      <c r="L25" s="214"/>
      <c r="M25" s="1"/>
      <c r="N25" s="1"/>
      <c r="O25" s="1"/>
      <c r="P25" s="1"/>
    </row>
    <row r="26" spans="5:16" ht="13.5" thickBot="1">
      <c r="E26" s="1"/>
      <c r="F26" s="269"/>
      <c r="G26" s="271"/>
      <c r="H26" s="271"/>
      <c r="I26" s="271"/>
      <c r="J26" s="221"/>
      <c r="K26" s="272">
        <f>IF(AND(I14&lt;&gt;"",I16&lt;&gt;""),IF(J26&lt;&gt;"",I14,IF(J27&lt;&gt;"",I16,"")),IF(I14&lt;&gt;"",I14,I16))</f>
        <v>0</v>
      </c>
      <c r="L26" s="242"/>
      <c r="M26" s="273"/>
      <c r="N26" s="1"/>
      <c r="O26" s="1"/>
      <c r="P26" s="1"/>
    </row>
    <row r="27" spans="1:13" ht="12.75">
      <c r="A27" s="282" t="s">
        <v>201</v>
      </c>
      <c r="B27" s="430" t="s">
        <v>101</v>
      </c>
      <c r="C27" s="431"/>
      <c r="D27" s="446" t="s">
        <v>102</v>
      </c>
      <c r="E27" s="447"/>
      <c r="F27" s="269"/>
      <c r="G27" s="271"/>
      <c r="H27" s="271"/>
      <c r="I27" s="271"/>
      <c r="J27" s="231"/>
      <c r="K27" s="232"/>
      <c r="L27" s="221"/>
      <c r="M27" s="274">
        <f>IF(L27&lt;&gt;"",K26,IF(L28&lt;&gt;"",K28,""))</f>
      </c>
    </row>
    <row r="28" spans="1:13" ht="12.75">
      <c r="A28" s="291">
        <v>1</v>
      </c>
      <c r="B28" s="432">
        <f>M17</f>
      </c>
      <c r="C28" s="433"/>
      <c r="D28" s="448"/>
      <c r="E28" s="449"/>
      <c r="F28" s="269"/>
      <c r="G28" s="271"/>
      <c r="H28" s="271"/>
      <c r="I28" s="271"/>
      <c r="J28" s="221"/>
      <c r="K28" s="275">
        <f>IF(AND(I18&lt;&gt;"",I20&lt;&gt;""),IF(J28&lt;&gt;"",I18,IF(J29&lt;&gt;"",I20,"")),IF(I18&lt;&gt;"",I18,I20))</f>
        <v>0</v>
      </c>
      <c r="L28" s="231"/>
      <c r="M28" s="276" t="s">
        <v>198</v>
      </c>
    </row>
    <row r="29" spans="1:13" ht="12.75">
      <c r="A29" s="292">
        <v>2</v>
      </c>
      <c r="B29" s="434" t="str">
        <f>IF(OR(L17&lt;&gt;"",L18&lt;&gt;""),IF(L17&lt;&gt;"",K19,K15)," ")</f>
        <v> </v>
      </c>
      <c r="C29" s="435"/>
      <c r="D29" s="450"/>
      <c r="E29" s="451"/>
      <c r="F29" s="269"/>
      <c r="G29" s="271"/>
      <c r="H29" s="271"/>
      <c r="I29" s="271"/>
      <c r="J29" s="231"/>
      <c r="K29" s="277"/>
      <c r="L29" s="242"/>
      <c r="M29" s="224"/>
    </row>
    <row r="30" spans="1:10" ht="12.75">
      <c r="A30" s="293">
        <v>3</v>
      </c>
      <c r="B30" s="436">
        <f>M27</f>
      </c>
      <c r="C30" s="437"/>
      <c r="D30" s="452"/>
      <c r="E30" s="453"/>
      <c r="F30" s="269"/>
      <c r="G30" s="271"/>
      <c r="H30" s="271"/>
      <c r="I30" s="271"/>
      <c r="J30" s="271"/>
    </row>
    <row r="31" spans="1:10" ht="12.75">
      <c r="A31" s="294">
        <v>4</v>
      </c>
      <c r="B31" s="424" t="str">
        <f>IF(OR(L27&lt;&gt;"",L28&lt;&gt;""),IF(L27&lt;&gt;"",K28,K26)," ")</f>
        <v> </v>
      </c>
      <c r="C31" s="425"/>
      <c r="D31" s="438"/>
      <c r="E31" s="439"/>
      <c r="F31" s="269"/>
      <c r="G31" s="271"/>
      <c r="H31" s="271"/>
      <c r="I31" s="271"/>
      <c r="J31" s="271"/>
    </row>
    <row r="32" spans="1:10" ht="12.75">
      <c r="A32" s="193">
        <v>5</v>
      </c>
      <c r="B32" s="426"/>
      <c r="C32" s="427"/>
      <c r="D32" s="440"/>
      <c r="E32" s="441"/>
      <c r="F32" s="269"/>
      <c r="G32" s="271"/>
      <c r="H32" s="271"/>
      <c r="I32" s="271"/>
      <c r="J32" s="271"/>
    </row>
    <row r="33" spans="1:10" ht="12.75">
      <c r="A33" s="295">
        <v>6</v>
      </c>
      <c r="B33" s="458"/>
      <c r="C33" s="459"/>
      <c r="D33" s="442"/>
      <c r="E33" s="443"/>
      <c r="F33" s="269"/>
      <c r="G33" s="271"/>
      <c r="H33" s="271"/>
      <c r="I33" s="271"/>
      <c r="J33" s="271"/>
    </row>
    <row r="34" spans="1:7" ht="12.75">
      <c r="A34" s="296">
        <v>7</v>
      </c>
      <c r="B34" s="454"/>
      <c r="C34" s="460"/>
      <c r="D34" s="454"/>
      <c r="E34" s="455"/>
      <c r="G34" s="13"/>
    </row>
    <row r="35" spans="1:5" ht="13.5" thickBot="1">
      <c r="A35" s="297">
        <v>8</v>
      </c>
      <c r="B35" s="456"/>
      <c r="C35" s="461"/>
      <c r="D35" s="456"/>
      <c r="E35" s="457"/>
    </row>
    <row r="41" spans="1:4" ht="18">
      <c r="A41" s="1"/>
      <c r="B41" s="278"/>
      <c r="C41" s="1"/>
      <c r="D41" s="1"/>
    </row>
    <row r="42" spans="1:4" ht="12.75">
      <c r="A42" s="1"/>
      <c r="B42" s="40"/>
      <c r="C42" s="1"/>
      <c r="D42" s="1"/>
    </row>
    <row r="43" spans="1:4" ht="12.75">
      <c r="A43" s="1"/>
      <c r="B43" s="39"/>
      <c r="C43" s="1"/>
      <c r="D43" s="1"/>
    </row>
    <row r="44" spans="1:4" ht="12.75">
      <c r="A44" s="1"/>
      <c r="B44" s="1"/>
      <c r="C44" s="1"/>
      <c r="D44" s="1"/>
    </row>
  </sheetData>
  <mergeCells count="25">
    <mergeCell ref="D34:E34"/>
    <mergeCell ref="D35:E35"/>
    <mergeCell ref="B33:C33"/>
    <mergeCell ref="B34:C34"/>
    <mergeCell ref="B35:C35"/>
    <mergeCell ref="D31:E31"/>
    <mergeCell ref="D32:E32"/>
    <mergeCell ref="D33:E33"/>
    <mergeCell ref="D10:E10"/>
    <mergeCell ref="D27:E27"/>
    <mergeCell ref="D28:E28"/>
    <mergeCell ref="D29:E29"/>
    <mergeCell ref="D30:E30"/>
    <mergeCell ref="B31:C31"/>
    <mergeCell ref="B32:C32"/>
    <mergeCell ref="B9:C9"/>
    <mergeCell ref="B10:C10"/>
    <mergeCell ref="B27:C27"/>
    <mergeCell ref="B28:C28"/>
    <mergeCell ref="B29:C29"/>
    <mergeCell ref="B30:C30"/>
    <mergeCell ref="B6:C6"/>
    <mergeCell ref="D6:E6"/>
    <mergeCell ref="B7:C7"/>
    <mergeCell ref="B8:C8"/>
  </mergeCells>
  <printOptions horizontalCentered="1"/>
  <pageMargins left="0.3937007874015748" right="0.3937007874015748" top="0.4724409448818898" bottom="0.6299212598425197" header="0" footer="0.31496062992125984"/>
  <pageSetup blackAndWhite="1" horizontalDpi="600" verticalDpi="600" orientation="landscape" paperSize="9" r:id="rId2"/>
  <headerFooter alignWithMargins="0">
    <oddFooter>&amp;L&amp;8&amp;F&amp;C&amp;8&amp;A&amp;R&amp;8Juge-arbitre: Remo Paris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1" sqref="C1:O1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68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19</v>
      </c>
      <c r="C15" s="25" t="s">
        <v>54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2</v>
      </c>
      <c r="C16" s="25" t="s">
        <v>150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2</v>
      </c>
      <c r="C17" s="25" t="s">
        <v>145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0</v>
      </c>
      <c r="C18" s="28" t="s">
        <v>58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1</v>
      </c>
      <c r="B22" s="88" t="s">
        <v>20</v>
      </c>
      <c r="C22" s="117" t="str">
        <f>C15</f>
        <v>Delémont 1</v>
      </c>
      <c r="D22" s="117" t="str">
        <f>C18</f>
        <v>Le Locle 2</v>
      </c>
      <c r="E22" s="90"/>
      <c r="F22" s="91"/>
      <c r="G22" s="121"/>
      <c r="H22" s="124"/>
      <c r="I22" s="129"/>
    </row>
    <row r="23" spans="1:9" ht="19.5" customHeight="1">
      <c r="A23" s="153">
        <v>1</v>
      </c>
      <c r="B23" s="88" t="s">
        <v>21</v>
      </c>
      <c r="C23" s="89" t="str">
        <f>C16</f>
        <v>La Chx-de-Fds 2</v>
      </c>
      <c r="D23" s="89" t="str">
        <f>C17</f>
        <v>Le Landeron 1</v>
      </c>
      <c r="E23" s="90"/>
      <c r="F23" s="91"/>
      <c r="G23" s="122"/>
      <c r="H23" s="124"/>
      <c r="I23" s="129"/>
    </row>
    <row r="24" spans="1:9" ht="19.5" customHeight="1">
      <c r="A24" s="168">
        <v>1</v>
      </c>
      <c r="B24" s="107" t="s">
        <v>22</v>
      </c>
      <c r="C24" s="108" t="str">
        <f>C15</f>
        <v>Delémont 1</v>
      </c>
      <c r="D24" s="108" t="str">
        <f>C17</f>
        <v>Le Landeron 1</v>
      </c>
      <c r="E24" s="109"/>
      <c r="F24" s="110"/>
      <c r="G24" s="123"/>
      <c r="H24" s="125"/>
      <c r="I24" s="130"/>
    </row>
    <row r="25" spans="1:9" ht="19.5" customHeight="1">
      <c r="A25" s="168">
        <v>1</v>
      </c>
      <c r="B25" s="107" t="s">
        <v>23</v>
      </c>
      <c r="C25" s="108" t="str">
        <f>C16</f>
        <v>La Chx-de-Fds 2</v>
      </c>
      <c r="D25" s="108" t="str">
        <f>C18</f>
        <v>Le Locle 2</v>
      </c>
      <c r="E25" s="109"/>
      <c r="F25" s="110"/>
      <c r="G25" s="123"/>
      <c r="H25" s="125"/>
      <c r="I25" s="130"/>
    </row>
    <row r="26" spans="1:9" ht="19.5" customHeight="1">
      <c r="A26" s="193">
        <v>1</v>
      </c>
      <c r="B26" s="111" t="s">
        <v>24</v>
      </c>
      <c r="C26" s="112" t="str">
        <f>C17</f>
        <v>Le Landeron 1</v>
      </c>
      <c r="D26" s="112" t="str">
        <f>C18</f>
        <v>Le Locle 2</v>
      </c>
      <c r="E26" s="113"/>
      <c r="F26" s="114"/>
      <c r="G26" s="113"/>
      <c r="H26" s="126"/>
      <c r="I26" s="131"/>
    </row>
    <row r="27" spans="1:17" ht="19.5" customHeight="1" thickBot="1">
      <c r="A27" s="158">
        <v>1</v>
      </c>
      <c r="B27" s="86" t="s">
        <v>25</v>
      </c>
      <c r="C27" s="118" t="str">
        <f>C15</f>
        <v>Delémont 1</v>
      </c>
      <c r="D27" s="118" t="str">
        <f>C16</f>
        <v>La Chx-de-Fds 2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N15:O15"/>
    <mergeCell ref="N16:O16"/>
    <mergeCell ref="N17:O17"/>
    <mergeCell ref="N18:O18"/>
    <mergeCell ref="L15:M15"/>
    <mergeCell ref="L16:M16"/>
    <mergeCell ref="L17:M17"/>
    <mergeCell ref="L18:M18"/>
    <mergeCell ref="L14:M14"/>
    <mergeCell ref="N14:O14"/>
    <mergeCell ref="F13:I13"/>
    <mergeCell ref="J13:M13"/>
    <mergeCell ref="H14:I14"/>
    <mergeCell ref="C21:D21"/>
    <mergeCell ref="E21:F21"/>
    <mergeCell ref="G21:H21"/>
    <mergeCell ref="H15:I15"/>
    <mergeCell ref="H16:I16"/>
    <mergeCell ref="H17:I17"/>
    <mergeCell ref="H18:I18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300" verticalDpi="300" orientation="portrait" paperSize="9" r:id="rId2"/>
  <headerFooter alignWithMargins="0">
    <oddFooter>&amp;L&amp;8&amp;F&amp;C&amp;8&amp;A&amp;R&amp;8Juge arbitre: Remo Paris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19.28125" style="0" customWidth="1"/>
    <col min="5" max="15" width="4.28125" style="0" customWidth="1"/>
    <col min="16" max="17" width="4.28125" style="0" hidden="1" customWidth="1"/>
  </cols>
  <sheetData>
    <row r="1" spans="3:13" ht="15.75">
      <c r="C1" s="41" t="s">
        <v>43</v>
      </c>
      <c r="M1" s="14" t="s">
        <v>44</v>
      </c>
    </row>
    <row r="3" ht="13.5" thickBot="1"/>
    <row r="4" spans="3:8" ht="18.75" thickTop="1">
      <c r="C4" s="2" t="s">
        <v>0</v>
      </c>
      <c r="D4" s="38" t="s">
        <v>36</v>
      </c>
      <c r="E4" s="8"/>
      <c r="F4" s="3"/>
      <c r="G4" s="3"/>
      <c r="H4" s="42"/>
    </row>
    <row r="5" spans="3:8" ht="12.75">
      <c r="C5" s="4" t="s">
        <v>1</v>
      </c>
      <c r="D5" s="40" t="s">
        <v>106</v>
      </c>
      <c r="E5" s="1"/>
      <c r="F5" s="1"/>
      <c r="G5" s="5"/>
      <c r="H5" s="43"/>
    </row>
    <row r="6" spans="3:8" ht="12.75">
      <c r="C6" s="6" t="s">
        <v>2</v>
      </c>
      <c r="D6" s="39" t="s">
        <v>26</v>
      </c>
      <c r="E6" s="1"/>
      <c r="F6" s="1"/>
      <c r="G6" s="7"/>
      <c r="H6" s="43"/>
    </row>
    <row r="7" spans="3:9" ht="30.75" thickBot="1">
      <c r="C7" s="9" t="s">
        <v>3</v>
      </c>
      <c r="D7" s="27" t="s">
        <v>68</v>
      </c>
      <c r="E7" s="10"/>
      <c r="F7" s="27"/>
      <c r="G7" s="27"/>
      <c r="H7" s="44"/>
      <c r="I7" s="1"/>
    </row>
    <row r="8" spans="5:9" ht="13.5" thickTop="1">
      <c r="E8" s="1"/>
      <c r="F8" s="5"/>
      <c r="G8" s="5"/>
      <c r="H8" s="5"/>
      <c r="I8" s="1"/>
    </row>
    <row r="9" spans="5:10" ht="12.75">
      <c r="E9" s="1"/>
      <c r="F9" s="7"/>
      <c r="G9" s="7"/>
      <c r="H9" s="7"/>
      <c r="I9" s="1"/>
      <c r="J9" s="13"/>
    </row>
    <row r="10" ht="13.5" thickBot="1"/>
    <row r="11" spans="1:17" ht="16.5" thickBot="1">
      <c r="A11" s="1"/>
      <c r="B11" s="1"/>
      <c r="C11" s="101" t="s">
        <v>105</v>
      </c>
      <c r="D11" s="102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 thickBot="1">
      <c r="A12" s="97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5" ht="13.5" thickBot="1">
      <c r="A13" s="99"/>
      <c r="B13" s="99"/>
      <c r="C13" s="99"/>
      <c r="D13" s="99"/>
      <c r="E13" s="99"/>
      <c r="F13" s="411" t="s">
        <v>6</v>
      </c>
      <c r="G13" s="412"/>
      <c r="H13" s="412"/>
      <c r="I13" s="413"/>
      <c r="J13" s="414" t="s">
        <v>104</v>
      </c>
      <c r="K13" s="412"/>
      <c r="L13" s="412"/>
      <c r="M13" s="413"/>
      <c r="N13" s="100"/>
      <c r="O13" s="100"/>
    </row>
    <row r="14" spans="1:15" ht="13.5" thickBot="1">
      <c r="A14" s="15"/>
      <c r="B14" s="16" t="s">
        <v>8</v>
      </c>
      <c r="C14" s="17" t="s">
        <v>4</v>
      </c>
      <c r="D14" s="29"/>
      <c r="E14" s="26" t="s">
        <v>35</v>
      </c>
      <c r="F14" s="34" t="s">
        <v>9</v>
      </c>
      <c r="G14" s="33" t="s">
        <v>10</v>
      </c>
      <c r="H14" s="409" t="s">
        <v>103</v>
      </c>
      <c r="I14" s="410"/>
      <c r="J14" s="94" t="s">
        <v>9</v>
      </c>
      <c r="K14" s="93" t="s">
        <v>10</v>
      </c>
      <c r="L14" s="409" t="s">
        <v>103</v>
      </c>
      <c r="M14" s="410"/>
      <c r="N14" s="415" t="s">
        <v>12</v>
      </c>
      <c r="O14" s="416"/>
    </row>
    <row r="15" spans="1:15" ht="19.5" customHeight="1">
      <c r="A15" s="20" t="s">
        <v>13</v>
      </c>
      <c r="B15" s="21">
        <v>11</v>
      </c>
      <c r="C15" s="25" t="s">
        <v>56</v>
      </c>
      <c r="D15" s="30"/>
      <c r="E15" s="25"/>
      <c r="F15" s="56">
        <f>IF(SUM(E22,E24,E27)=0,"",SUM(E22,E24,E27))</f>
      </c>
      <c r="G15" s="54">
        <f>IF(SUM(F22,F24,F27)=0,"",SUM(F22,F24,F27))</f>
      </c>
      <c r="H15" s="404" t="e">
        <f>SUM(F15-G15)</f>
        <v>#VALUE!</v>
      </c>
      <c r="I15" s="405"/>
      <c r="J15" s="95">
        <f>IF(SUM(G22,G24,G27)=0,"",SUM(G22,G24,G27))</f>
      </c>
      <c r="K15" s="35">
        <f>IF(SUM(H22,H24,H27)=0,"",SUM(H22,H24,H27))</f>
      </c>
      <c r="L15" s="408" t="e">
        <f>SUM(J15-K15)</f>
        <v>#VALUE!</v>
      </c>
      <c r="M15" s="405"/>
      <c r="N15" s="406"/>
      <c r="O15" s="407"/>
    </row>
    <row r="16" spans="1:15" ht="19.5" customHeight="1">
      <c r="A16" s="20" t="s">
        <v>14</v>
      </c>
      <c r="B16" s="21">
        <v>3</v>
      </c>
      <c r="C16" s="25" t="s">
        <v>53</v>
      </c>
      <c r="D16" s="30"/>
      <c r="E16" s="25"/>
      <c r="F16" s="56">
        <f>IF(SUM(E23,E25,F27)=0,"",SUM(E23,E25,F27))</f>
      </c>
      <c r="G16" s="54">
        <f>IF(SUM(F23,F25,E27)=0,"",SUM(F23,F25,E27))</f>
      </c>
      <c r="H16" s="399" t="e">
        <f>SUM(F16-G16)</f>
        <v>#VALUE!</v>
      </c>
      <c r="I16" s="400"/>
      <c r="J16" s="95">
        <f>IF(SUM(G23,G25,H27)=0,"",SUM(G23,G25,H27))</f>
      </c>
      <c r="K16" s="36">
        <f>IF(SUM(H23,H25,G27)=0,"",SUM(H23,H25,G27))</f>
      </c>
      <c r="L16" s="403" t="e">
        <f>SUM(J16-K16)</f>
        <v>#VALUE!</v>
      </c>
      <c r="M16" s="400"/>
      <c r="N16" s="401"/>
      <c r="O16" s="402"/>
    </row>
    <row r="17" spans="1:15" ht="19.5" customHeight="1">
      <c r="A17" s="20" t="s">
        <v>15</v>
      </c>
      <c r="B17" s="21">
        <v>2</v>
      </c>
      <c r="C17" s="25" t="s">
        <v>152</v>
      </c>
      <c r="D17" s="30"/>
      <c r="E17" s="25"/>
      <c r="F17" s="56">
        <f>IF(SUM(F23,F24,E26)=0,"",SUM(F23,F24,E26))</f>
      </c>
      <c r="G17" s="54">
        <f>IF(SUM(E23,E24,F26)=0,"",SUM(E23,E24,F26))</f>
      </c>
      <c r="H17" s="399" t="e">
        <f>SUM(F17-G17)</f>
        <v>#VALUE!</v>
      </c>
      <c r="I17" s="400"/>
      <c r="J17" s="95">
        <f>IF(SUM(H23,H24,G26)=0,"",SUM(H23,H24,G26))</f>
      </c>
      <c r="K17" s="36">
        <f>IF(SUM(G23,G24,H26)=0,"",SUM(G23,G24,H26))</f>
      </c>
      <c r="L17" s="403" t="e">
        <f>SUM(J17-K17)</f>
        <v>#VALUE!</v>
      </c>
      <c r="M17" s="400"/>
      <c r="N17" s="401"/>
      <c r="O17" s="402"/>
    </row>
    <row r="18" spans="1:15" ht="19.5" customHeight="1" thickBot="1">
      <c r="A18" s="22" t="s">
        <v>16</v>
      </c>
      <c r="B18" s="23">
        <v>2</v>
      </c>
      <c r="C18" s="28" t="s">
        <v>57</v>
      </c>
      <c r="D18" s="31"/>
      <c r="E18" s="28"/>
      <c r="F18" s="57">
        <f>IF(SUM(F22,F25,F26)=0,"",SUM(F22,F25,F26))</f>
      </c>
      <c r="G18" s="55">
        <f>IF(SUM(E22,E25,E26)=0,"",SUM(E22,E25,E26))</f>
      </c>
      <c r="H18" s="390" t="e">
        <f>SUM(F18-G18)</f>
        <v>#VALUE!</v>
      </c>
      <c r="I18" s="391"/>
      <c r="J18" s="96">
        <f>IF(SUM(H22,H25,H26)=0,"",SUM(H22,H25,H26))</f>
      </c>
      <c r="K18" s="37">
        <f>IF(SUM(G22,G25,G26)=0,"",SUM(G22,G25,G26))</f>
      </c>
      <c r="L18" s="398" t="e">
        <f>SUM(J18-K18)</f>
        <v>#VALUE!</v>
      </c>
      <c r="M18" s="391"/>
      <c r="N18" s="392"/>
      <c r="O18" s="393"/>
    </row>
    <row r="19" spans="1:17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9.5" customHeight="1" thickBot="1">
      <c r="A20" s="103" t="s">
        <v>17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9" ht="19.5" customHeight="1" thickBot="1">
      <c r="A21" s="104" t="s">
        <v>28</v>
      </c>
      <c r="B21" s="105" t="s">
        <v>18</v>
      </c>
      <c r="C21" s="394" t="s">
        <v>19</v>
      </c>
      <c r="D21" s="395"/>
      <c r="E21" s="396" t="s">
        <v>6</v>
      </c>
      <c r="F21" s="396"/>
      <c r="G21" s="394" t="s">
        <v>34</v>
      </c>
      <c r="H21" s="397"/>
      <c r="I21" s="106" t="s">
        <v>27</v>
      </c>
    </row>
    <row r="22" spans="1:9" ht="19.5" customHeight="1">
      <c r="A22" s="153">
        <v>2</v>
      </c>
      <c r="B22" s="88" t="s">
        <v>20</v>
      </c>
      <c r="C22" s="117" t="str">
        <f>C15</f>
        <v>Delémont 2</v>
      </c>
      <c r="D22" s="117" t="str">
        <f>C18</f>
        <v>Tramelan 1</v>
      </c>
      <c r="E22" s="90"/>
      <c r="F22" s="91"/>
      <c r="G22" s="121"/>
      <c r="H22" s="124"/>
      <c r="I22" s="129"/>
    </row>
    <row r="23" spans="1:9" ht="19.5" customHeight="1">
      <c r="A23" s="153">
        <v>2</v>
      </c>
      <c r="B23" s="88" t="s">
        <v>21</v>
      </c>
      <c r="C23" s="89" t="str">
        <f>C16</f>
        <v>Eclair 2</v>
      </c>
      <c r="D23" s="89" t="str">
        <f>C17</f>
        <v>Le Landeron 2</v>
      </c>
      <c r="E23" s="90"/>
      <c r="F23" s="91"/>
      <c r="G23" s="122"/>
      <c r="H23" s="124"/>
      <c r="I23" s="129"/>
    </row>
    <row r="24" spans="1:9" ht="19.5" customHeight="1">
      <c r="A24" s="168">
        <v>2</v>
      </c>
      <c r="B24" s="107" t="s">
        <v>22</v>
      </c>
      <c r="C24" s="108" t="str">
        <f>C15</f>
        <v>Delémont 2</v>
      </c>
      <c r="D24" s="108" t="str">
        <f>C17</f>
        <v>Le Landeron 2</v>
      </c>
      <c r="E24" s="109"/>
      <c r="F24" s="110"/>
      <c r="G24" s="123"/>
      <c r="H24" s="125"/>
      <c r="I24" s="130"/>
    </row>
    <row r="25" spans="1:9" ht="19.5" customHeight="1">
      <c r="A25" s="168">
        <v>2</v>
      </c>
      <c r="B25" s="107" t="s">
        <v>23</v>
      </c>
      <c r="C25" s="108" t="str">
        <f>C16</f>
        <v>Eclair 2</v>
      </c>
      <c r="D25" s="108" t="str">
        <f>C18</f>
        <v>Tramelan 1</v>
      </c>
      <c r="E25" s="109"/>
      <c r="F25" s="110"/>
      <c r="G25" s="123"/>
      <c r="H25" s="125"/>
      <c r="I25" s="130"/>
    </row>
    <row r="26" spans="1:9" ht="19.5" customHeight="1">
      <c r="A26" s="193">
        <v>2</v>
      </c>
      <c r="B26" s="111" t="s">
        <v>24</v>
      </c>
      <c r="C26" s="112" t="str">
        <f>C17</f>
        <v>Le Landeron 2</v>
      </c>
      <c r="D26" s="112" t="str">
        <f>C18</f>
        <v>Tramelan 1</v>
      </c>
      <c r="E26" s="113"/>
      <c r="F26" s="114"/>
      <c r="G26" s="113"/>
      <c r="H26" s="126"/>
      <c r="I26" s="131"/>
    </row>
    <row r="27" spans="1:17" ht="19.5" customHeight="1" thickBot="1">
      <c r="A27" s="158">
        <v>2</v>
      </c>
      <c r="B27" s="86" t="s">
        <v>25</v>
      </c>
      <c r="C27" s="118" t="str">
        <f>C15</f>
        <v>Delémont 2</v>
      </c>
      <c r="D27" s="118" t="str">
        <f>C16</f>
        <v>Eclair 2</v>
      </c>
      <c r="E27" s="115"/>
      <c r="F27" s="116"/>
      <c r="G27" s="128"/>
      <c r="H27" s="127"/>
      <c r="I27" s="132"/>
      <c r="J27" s="163"/>
      <c r="K27" s="1"/>
      <c r="L27" s="1"/>
      <c r="M27" s="1"/>
      <c r="N27" s="1"/>
      <c r="O27" s="1"/>
      <c r="P27" s="1"/>
      <c r="Q27" s="1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3:5" ht="15.75">
      <c r="C29" s="11"/>
      <c r="D29" s="11"/>
      <c r="E29" s="11"/>
    </row>
    <row r="30" s="45" customFormat="1" ht="18" customHeight="1">
      <c r="C30" s="47" t="s">
        <v>38</v>
      </c>
    </row>
    <row r="31" spans="2:6" s="45" customFormat="1" ht="18" customHeight="1">
      <c r="B31" s="46" t="s">
        <v>39</v>
      </c>
      <c r="C31" s="49"/>
      <c r="D31" s="49"/>
      <c r="E31" s="49"/>
      <c r="F31" s="49"/>
    </row>
    <row r="32" spans="2:6" s="45" customFormat="1" ht="18" customHeight="1">
      <c r="B32" s="46" t="s">
        <v>40</v>
      </c>
      <c r="C32" s="50"/>
      <c r="D32" s="50"/>
      <c r="E32" s="50"/>
      <c r="F32" s="50"/>
    </row>
    <row r="33" spans="2:6" s="45" customFormat="1" ht="18" customHeight="1">
      <c r="B33" s="46" t="s">
        <v>41</v>
      </c>
      <c r="C33" s="50"/>
      <c r="D33" s="50"/>
      <c r="E33" s="50"/>
      <c r="F33" s="50"/>
    </row>
    <row r="34" spans="2:6" s="45" customFormat="1" ht="18" customHeight="1">
      <c r="B34" s="46" t="s">
        <v>42</v>
      </c>
      <c r="C34" s="50"/>
      <c r="D34" s="50"/>
      <c r="E34" s="50"/>
      <c r="F34" s="50"/>
    </row>
    <row r="35" spans="1:6" s="45" customFormat="1" ht="18" customHeight="1">
      <c r="A35" s="60"/>
      <c r="B35" s="59"/>
      <c r="C35" s="133"/>
      <c r="D35" s="133"/>
      <c r="E35" s="133"/>
      <c r="F35" s="133"/>
    </row>
  </sheetData>
  <mergeCells count="20">
    <mergeCell ref="N15:O15"/>
    <mergeCell ref="N16:O16"/>
    <mergeCell ref="N17:O17"/>
    <mergeCell ref="N18:O18"/>
    <mergeCell ref="L15:M15"/>
    <mergeCell ref="L16:M16"/>
    <mergeCell ref="L17:M17"/>
    <mergeCell ref="L18:M18"/>
    <mergeCell ref="L14:M14"/>
    <mergeCell ref="N14:O14"/>
    <mergeCell ref="F13:I13"/>
    <mergeCell ref="J13:M13"/>
    <mergeCell ref="H14:I14"/>
    <mergeCell ref="C21:D21"/>
    <mergeCell ref="E21:F21"/>
    <mergeCell ref="G21:H21"/>
    <mergeCell ref="H15:I15"/>
    <mergeCell ref="H16:I16"/>
    <mergeCell ref="H17:I17"/>
    <mergeCell ref="H18:I18"/>
  </mergeCells>
  <printOptions horizontalCentered="1"/>
  <pageMargins left="0.3937007874015748" right="0.3937007874015748" top="0.6692913385826772" bottom="0.6299212598425197" header="0.3937007874015748" footer="0.3937007874015748"/>
  <pageSetup blackAndWhite="1" horizontalDpi="300" verticalDpi="300" orientation="portrait" paperSize="9" r:id="rId2"/>
  <headerFooter alignWithMargins="0">
    <oddFooter>&amp;L&amp;8&amp;F&amp;C&amp;8&amp;A&amp;R&amp;8Juge arbitre: Remo Paris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 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 Paris</dc:creator>
  <cp:keywords/>
  <dc:description/>
  <cp:lastModifiedBy>Crameri Gérard</cp:lastModifiedBy>
  <cp:lastPrinted>2003-01-23T07:57:55Z</cp:lastPrinted>
  <dcterms:created xsi:type="dcterms:W3CDTF">1998-10-27T20:51:26Z</dcterms:created>
  <dcterms:modified xsi:type="dcterms:W3CDTF">2003-01-23T08:00:29Z</dcterms:modified>
  <cp:category/>
  <cp:version/>
  <cp:contentType/>
  <cp:contentStatus/>
</cp:coreProperties>
</file>