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895" activeTab="2"/>
  </bookViews>
  <sheets>
    <sheet name="Cat 1 G G1" sheetId="1" r:id="rId1"/>
    <sheet name="Cat 1 G G2" sheetId="2" r:id="rId2"/>
    <sheet name="Cat 1 et 2 F" sheetId="3" r:id="rId3"/>
    <sheet name="Cat 2 G G1 " sheetId="4" r:id="rId4"/>
    <sheet name="Cat 2 G G2 " sheetId="5" r:id="rId5"/>
    <sheet name="Cat 2 G G3 " sheetId="6" r:id="rId6"/>
    <sheet name="Cat 3 G" sheetId="7" r:id="rId7"/>
  </sheets>
  <definedNames>
    <definedName name="G">#REF!</definedName>
  </definedNames>
  <calcPr fullCalcOnLoad="1"/>
</workbook>
</file>

<file path=xl/sharedStrings.xml><?xml version="1.0" encoding="utf-8"?>
<sst xmlns="http://schemas.openxmlformats.org/spreadsheetml/2006/main" count="1037" uniqueCount="201">
  <si>
    <t xml:space="preserve">Tournoi : </t>
  </si>
  <si>
    <t>Date :</t>
  </si>
  <si>
    <t>Organisateur :</t>
  </si>
  <si>
    <t>Points</t>
  </si>
  <si>
    <t>G</t>
  </si>
  <si>
    <t>P</t>
  </si>
  <si>
    <t>Rang</t>
  </si>
  <si>
    <t>A</t>
  </si>
  <si>
    <t>B</t>
  </si>
  <si>
    <t>C</t>
  </si>
  <si>
    <t>D</t>
  </si>
  <si>
    <t>PLAN DES MATCHS :</t>
  </si>
  <si>
    <t>Match</t>
  </si>
  <si>
    <t>Rencontre</t>
  </si>
  <si>
    <t>A - D</t>
  </si>
  <si>
    <t>B - C</t>
  </si>
  <si>
    <t>A - C</t>
  </si>
  <si>
    <t>B - D</t>
  </si>
  <si>
    <t>C - D</t>
  </si>
  <si>
    <t>A - B</t>
  </si>
  <si>
    <t>V</t>
  </si>
  <si>
    <t>T</t>
  </si>
  <si>
    <t>Set 1</t>
  </si>
  <si>
    <t>Set 2</t>
  </si>
  <si>
    <t>Set 3</t>
  </si>
  <si>
    <t>Set 4</t>
  </si>
  <si>
    <t>Set 5</t>
  </si>
  <si>
    <t>Score</t>
  </si>
  <si>
    <t>Vic</t>
  </si>
  <si>
    <t>Classement:</t>
  </si>
  <si>
    <t>1.</t>
  </si>
  <si>
    <t>2.</t>
  </si>
  <si>
    <t>3.</t>
  </si>
  <si>
    <t>4.</t>
  </si>
  <si>
    <t>Prénom</t>
  </si>
  <si>
    <t>Classé</t>
  </si>
  <si>
    <t>Groupe :</t>
  </si>
  <si>
    <t>Points - balles</t>
  </si>
  <si>
    <t>Points - scores</t>
  </si>
  <si>
    <t>jeux</t>
  </si>
  <si>
    <t>Catégorie:</t>
  </si>
  <si>
    <t>E</t>
  </si>
  <si>
    <t>C - E</t>
  </si>
  <si>
    <t>A - E</t>
  </si>
  <si>
    <t>B - E</t>
  </si>
  <si>
    <t>D - E</t>
  </si>
  <si>
    <t>5.</t>
  </si>
  <si>
    <t>Nom</t>
  </si>
  <si>
    <t>F</t>
  </si>
  <si>
    <t>A - F</t>
  </si>
  <si>
    <t>D - F</t>
  </si>
  <si>
    <t>C - F</t>
  </si>
  <si>
    <t>B - F</t>
  </si>
  <si>
    <t>E - F</t>
  </si>
  <si>
    <t>6.</t>
  </si>
  <si>
    <t>B - G</t>
  </si>
  <si>
    <t>A - G</t>
  </si>
  <si>
    <t>D - G</t>
  </si>
  <si>
    <t>C - G</t>
  </si>
  <si>
    <t>F - G</t>
  </si>
  <si>
    <t>E - G</t>
  </si>
  <si>
    <t>7.</t>
  </si>
  <si>
    <t>H</t>
  </si>
  <si>
    <t>A - H</t>
  </si>
  <si>
    <t>D - H</t>
  </si>
  <si>
    <t>C - H</t>
  </si>
  <si>
    <t>F - H</t>
  </si>
  <si>
    <t>E - H</t>
  </si>
  <si>
    <t>B - H</t>
  </si>
  <si>
    <t>G - H</t>
  </si>
  <si>
    <t>8.</t>
  </si>
  <si>
    <t>I</t>
  </si>
  <si>
    <t>B - I</t>
  </si>
  <si>
    <t>A - I</t>
  </si>
  <si>
    <t>E - I</t>
  </si>
  <si>
    <t>D - I</t>
  </si>
  <si>
    <t>G - I</t>
  </si>
  <si>
    <t>C - I</t>
  </si>
  <si>
    <t>H - I</t>
  </si>
  <si>
    <t>F - I</t>
  </si>
  <si>
    <t>9.</t>
  </si>
  <si>
    <t>1 garçon</t>
  </si>
  <si>
    <t>Savanyu</t>
  </si>
  <si>
    <t>Timothy</t>
  </si>
  <si>
    <t>Egoyan</t>
  </si>
  <si>
    <t>Arnod</t>
  </si>
  <si>
    <t>Sirinok</t>
  </si>
  <si>
    <t>Sarawoud</t>
  </si>
  <si>
    <t>Bingesser</t>
  </si>
  <si>
    <t>Damien</t>
  </si>
  <si>
    <t>Pereira</t>
  </si>
  <si>
    <t>Rui</t>
  </si>
  <si>
    <t>Heiniger</t>
  </si>
  <si>
    <t>Jonathan</t>
  </si>
  <si>
    <t>Turkanovic</t>
  </si>
  <si>
    <t>Selmid</t>
  </si>
  <si>
    <t>Vermot</t>
  </si>
  <si>
    <t>Thomas</t>
  </si>
  <si>
    <t>1 et 2 filles</t>
  </si>
  <si>
    <t>Von Büren</t>
  </si>
  <si>
    <t>Lolita</t>
  </si>
  <si>
    <t>Laetitia</t>
  </si>
  <si>
    <t>Bazeaud</t>
  </si>
  <si>
    <t>Emilie</t>
  </si>
  <si>
    <t>Caroline</t>
  </si>
  <si>
    <t>Suitner</t>
  </si>
  <si>
    <t>Margaux</t>
  </si>
  <si>
    <t>Conti</t>
  </si>
  <si>
    <t>Géraldine</t>
  </si>
  <si>
    <t>Gygi</t>
  </si>
  <si>
    <t>Nathalie</t>
  </si>
  <si>
    <t>Thiebaud</t>
  </si>
  <si>
    <t>2 garçon</t>
  </si>
  <si>
    <t>Vonlanthen</t>
  </si>
  <si>
    <t>Sergio</t>
  </si>
  <si>
    <t>Göksungur</t>
  </si>
  <si>
    <t>Mazlum</t>
  </si>
  <si>
    <t>Baer</t>
  </si>
  <si>
    <t>Mirco</t>
  </si>
  <si>
    <t>Papace</t>
  </si>
  <si>
    <t>Domenico</t>
  </si>
  <si>
    <t>Rüfenacht</t>
  </si>
  <si>
    <t>Antoine</t>
  </si>
  <si>
    <t>Van Dongen</t>
  </si>
  <si>
    <t>Dimitri</t>
  </si>
  <si>
    <t>Jérôme</t>
  </si>
  <si>
    <t>Herinckx</t>
  </si>
  <si>
    <t>Loïc</t>
  </si>
  <si>
    <t>Leuba</t>
  </si>
  <si>
    <t>Jeremy</t>
  </si>
  <si>
    <t>Matos</t>
  </si>
  <si>
    <t>Ailan</t>
  </si>
  <si>
    <t>Wälti</t>
  </si>
  <si>
    <t>Nicolas</t>
  </si>
  <si>
    <t>Petermann</t>
  </si>
  <si>
    <t>Dany</t>
  </si>
  <si>
    <t>Hild</t>
  </si>
  <si>
    <t>Aurélien</t>
  </si>
  <si>
    <t>Jacot</t>
  </si>
  <si>
    <t>Vincent</t>
  </si>
  <si>
    <t>Yannick</t>
  </si>
  <si>
    <t>Benoit</t>
  </si>
  <si>
    <t>Florent</t>
  </si>
  <si>
    <t>Panzera</t>
  </si>
  <si>
    <t>Marco</t>
  </si>
  <si>
    <t>Gregorian</t>
  </si>
  <si>
    <t>Abshir M.</t>
  </si>
  <si>
    <t>Zekerie</t>
  </si>
  <si>
    <t>Schmidt</t>
  </si>
  <si>
    <t>Melvin</t>
  </si>
  <si>
    <t>Vurlod</t>
  </si>
  <si>
    <t>David</t>
  </si>
  <si>
    <t>Behbahnizadeh</t>
  </si>
  <si>
    <t>Kouros</t>
  </si>
  <si>
    <t>Pelen</t>
  </si>
  <si>
    <t>Ali</t>
  </si>
  <si>
    <t>3 garçon</t>
  </si>
  <si>
    <t>Meyrat</t>
  </si>
  <si>
    <t>Eliott</t>
  </si>
  <si>
    <t>Guede</t>
  </si>
  <si>
    <t>Andoni</t>
  </si>
  <si>
    <t>Grandjean</t>
  </si>
  <si>
    <t>Jaquet</t>
  </si>
  <si>
    <t>Corentin</t>
  </si>
  <si>
    <t>D'Epagnier</t>
  </si>
  <si>
    <t>Gabino</t>
  </si>
  <si>
    <t>Bastien</t>
  </si>
  <si>
    <t>Arsène</t>
  </si>
  <si>
    <t>Winkelmann</t>
  </si>
  <si>
    <t>Arnaud</t>
  </si>
  <si>
    <t xml:space="preserve"> Tennis de table</t>
  </si>
  <si>
    <t>8 avril 2003</t>
  </si>
  <si>
    <t>Office des sports ville de La Chaux-de-Fonds</t>
  </si>
  <si>
    <t>CTT Eclair - Sapin - Le Locle - La Chaux-de-Fonds</t>
  </si>
  <si>
    <t>Coefficient</t>
  </si>
  <si>
    <t>g</t>
  </si>
  <si>
    <t>f</t>
  </si>
  <si>
    <t>d</t>
  </si>
  <si>
    <t>a</t>
  </si>
  <si>
    <t>c</t>
  </si>
  <si>
    <t>e</t>
  </si>
  <si>
    <t>h</t>
  </si>
  <si>
    <t>b</t>
  </si>
  <si>
    <t>i</t>
  </si>
  <si>
    <t>Polat</t>
  </si>
  <si>
    <t>Kamil</t>
  </si>
  <si>
    <t>Beck</t>
  </si>
  <si>
    <t>Ludovic</t>
  </si>
  <si>
    <t>Krasniqi</t>
  </si>
  <si>
    <t>Memet</t>
  </si>
  <si>
    <t>Demirci</t>
  </si>
  <si>
    <t>Mehmet</t>
  </si>
  <si>
    <t>Cuenat</t>
  </si>
  <si>
    <t>Guillaume</t>
  </si>
  <si>
    <t>Daniel</t>
  </si>
  <si>
    <t>Caruso</t>
  </si>
  <si>
    <t>Raphaele</t>
  </si>
  <si>
    <t>2 Garçon</t>
  </si>
  <si>
    <t>2ème tour</t>
  </si>
  <si>
    <t>cat1</t>
  </si>
  <si>
    <t>cat2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</si>
</sst>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.00;&quot;Fr.&quot;\ \-#,##0.00"/>
  </numFmts>
  <fonts count="1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Continuous" vertical="center"/>
    </xf>
    <xf numFmtId="14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24" xfId="0" applyFill="1" applyBorder="1" applyAlignment="1">
      <alignment/>
    </xf>
    <xf numFmtId="0" fontId="0" fillId="5" borderId="0" xfId="0" applyFill="1" applyBorder="1" applyAlignment="1">
      <alignment/>
    </xf>
    <xf numFmtId="0" fontId="1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8" borderId="31" xfId="0" applyFont="1" applyFill="1" applyBorder="1" applyAlignment="1">
      <alignment horizontal="right"/>
    </xf>
    <xf numFmtId="0" fontId="2" fillId="8" borderId="32" xfId="0" applyFont="1" applyFill="1" applyBorder="1" applyAlignment="1">
      <alignment horizontal="left"/>
    </xf>
    <xf numFmtId="0" fontId="0" fillId="2" borderId="33" xfId="0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4" borderId="38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7" borderId="38" xfId="0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2" borderId="38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0" fontId="0" fillId="2" borderId="42" xfId="0" applyFill="1" applyBorder="1" applyAlignment="1" applyProtection="1">
      <alignment horizontal="center" vertical="center"/>
      <protection/>
    </xf>
    <xf numFmtId="0" fontId="0" fillId="2" borderId="43" xfId="0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horizontal="left" vertical="center"/>
      <protection/>
    </xf>
    <xf numFmtId="0" fontId="0" fillId="7" borderId="9" xfId="0" applyFont="1" applyFill="1" applyBorder="1" applyAlignment="1" applyProtection="1">
      <alignment horizontal="left" vertical="center"/>
      <protection/>
    </xf>
    <xf numFmtId="0" fontId="0" fillId="4" borderId="14" xfId="0" applyFont="1" applyFill="1" applyBorder="1" applyAlignment="1" applyProtection="1">
      <alignment horizontal="left" vertical="center"/>
      <protection/>
    </xf>
    <xf numFmtId="0" fontId="0" fillId="4" borderId="19" xfId="0" applyFont="1" applyFill="1" applyBorder="1" applyAlignment="1" applyProtection="1">
      <alignment horizontal="left" vertical="center"/>
      <protection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46" xfId="0" applyFill="1" applyBorder="1" applyAlignment="1" applyProtection="1">
      <alignment horizontal="center" vertical="center"/>
      <protection/>
    </xf>
    <xf numFmtId="0" fontId="0" fillId="2" borderId="47" xfId="0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3" xfId="0" applyFont="1" applyFill="1" applyBorder="1" applyAlignment="1" applyProtection="1">
      <alignment horizontal="center" vertical="center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0" fillId="2" borderId="3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49" xfId="0" applyFill="1" applyBorder="1" applyAlignment="1" applyProtection="1">
      <alignment horizontal="center" vertical="center"/>
      <protection/>
    </xf>
    <xf numFmtId="0" fontId="0" fillId="2" borderId="38" xfId="0" applyFont="1" applyFill="1" applyBorder="1" applyAlignment="1" applyProtection="1" quotePrefix="1">
      <alignment horizontal="center" vertical="center"/>
      <protection/>
    </xf>
    <xf numFmtId="0" fontId="0" fillId="2" borderId="11" xfId="0" applyFont="1" applyFill="1" applyBorder="1" applyAlignment="1" applyProtection="1" quotePrefix="1">
      <alignment horizontal="center" vertical="center"/>
      <protection/>
    </xf>
    <xf numFmtId="0" fontId="0" fillId="2" borderId="44" xfId="0" applyFont="1" applyFill="1" applyBorder="1" applyAlignment="1" applyProtection="1" quotePrefix="1">
      <alignment horizontal="center" vertical="center"/>
      <protection/>
    </xf>
    <xf numFmtId="0" fontId="0" fillId="2" borderId="0" xfId="0" applyFont="1" applyFill="1" applyBorder="1" applyAlignment="1" applyProtection="1" quotePrefix="1">
      <alignment horizontal="center" vertical="center"/>
      <protection/>
    </xf>
    <xf numFmtId="0" fontId="0" fillId="2" borderId="39" xfId="0" applyFont="1" applyFill="1" applyBorder="1" applyAlignment="1" applyProtection="1" quotePrefix="1">
      <alignment horizontal="center" vertical="center"/>
      <protection/>
    </xf>
    <xf numFmtId="0" fontId="0" fillId="2" borderId="16" xfId="0" applyFont="1" applyFill="1" applyBorder="1" applyAlignment="1" applyProtection="1" quotePrefix="1">
      <alignment horizontal="center" vertical="center"/>
      <protection/>
    </xf>
    <xf numFmtId="0" fontId="0" fillId="2" borderId="33" xfId="0" applyFont="1" applyFill="1" applyBorder="1" applyAlignment="1" applyProtection="1" quotePrefix="1">
      <alignment horizontal="center" vertical="center"/>
      <protection/>
    </xf>
    <xf numFmtId="0" fontId="0" fillId="2" borderId="24" xfId="0" applyFont="1" applyFill="1" applyBorder="1" applyAlignment="1" applyProtection="1" quotePrefix="1">
      <alignment horizontal="center" vertical="center"/>
      <protection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ont="1" applyFill="1" applyBorder="1" applyAlignment="1" applyProtection="1">
      <alignment horizontal="left" vertical="center"/>
      <protection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7" borderId="57" xfId="0" applyFill="1" applyBorder="1" applyAlignment="1">
      <alignment vertical="center"/>
    </xf>
    <xf numFmtId="0" fontId="0" fillId="7" borderId="58" xfId="0" applyFill="1" applyBorder="1" applyAlignment="1">
      <alignment horizontal="center" vertical="center"/>
    </xf>
    <xf numFmtId="0" fontId="0" fillId="7" borderId="59" xfId="0" applyFont="1" applyFill="1" applyBorder="1" applyAlignment="1" applyProtection="1">
      <alignment horizontal="left" vertical="center"/>
      <protection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ont="1" applyFill="1" applyBorder="1" applyAlignment="1" applyProtection="1">
      <alignment horizontal="left" vertical="center"/>
      <protection/>
    </xf>
    <xf numFmtId="0" fontId="0" fillId="7" borderId="53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4" borderId="57" xfId="0" applyFill="1" applyBorder="1" applyAlignment="1">
      <alignment vertical="center"/>
    </xf>
    <xf numFmtId="0" fontId="0" fillId="4" borderId="58" xfId="0" applyFill="1" applyBorder="1" applyAlignment="1">
      <alignment horizontal="center" vertical="center"/>
    </xf>
    <xf numFmtId="0" fontId="0" fillId="4" borderId="59" xfId="0" applyFont="1" applyFill="1" applyBorder="1" applyAlignment="1" applyProtection="1">
      <alignment horizontal="left" vertical="center"/>
      <protection/>
    </xf>
    <xf numFmtId="0" fontId="0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ont="1" applyFill="1" applyBorder="1" applyAlignment="1" applyProtection="1">
      <alignment horizontal="left" vertical="center"/>
      <protection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63" xfId="0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65" xfId="0" applyBorder="1" applyAlignment="1" applyProtection="1">
      <alignment horizontal="center" vertical="center"/>
      <protection/>
    </xf>
    <xf numFmtId="0" fontId="0" fillId="2" borderId="66" xfId="0" applyFill="1" applyBorder="1" applyAlignment="1" applyProtection="1">
      <alignment horizontal="center" vertical="center"/>
      <protection/>
    </xf>
    <xf numFmtId="0" fontId="0" fillId="2" borderId="67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4" fillId="2" borderId="6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5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2" borderId="69" xfId="0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2" borderId="50" xfId="0" applyFont="1" applyFill="1" applyBorder="1" applyAlignment="1" applyProtection="1">
      <alignment horizontal="center" vertical="center"/>
      <protection/>
    </xf>
    <xf numFmtId="0" fontId="4" fillId="2" borderId="7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74" xfId="0" applyFont="1" applyFill="1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0" fillId="2" borderId="74" xfId="0" applyFill="1" applyBorder="1" applyAlignment="1" applyProtection="1">
      <alignment horizontal="center" vertical="center"/>
      <protection/>
    </xf>
    <xf numFmtId="0" fontId="0" fillId="2" borderId="76" xfId="0" applyFill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4" fillId="2" borderId="7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2" borderId="68" xfId="0" applyFont="1" applyFill="1" applyBorder="1" applyAlignment="1" applyProtection="1">
      <alignment horizontal="center" vertical="center"/>
      <protection/>
    </xf>
    <xf numFmtId="0" fontId="0" fillId="2" borderId="68" xfId="0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4" fillId="2" borderId="48" xfId="0" applyFont="1" applyFill="1" applyBorder="1" applyAlignment="1">
      <alignment horizontal="center" vertical="center"/>
    </xf>
    <xf numFmtId="0" fontId="0" fillId="2" borderId="66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0" fillId="2" borderId="80" xfId="0" applyFill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S3" sqref="S3:T6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8" width="4.28125" style="0" customWidth="1"/>
    <col min="21" max="21" width="4.28125" style="0" customWidth="1"/>
    <col min="22" max="22" width="4.5742187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3" t="s">
        <v>88</v>
      </c>
      <c r="T3" s="183" t="s">
        <v>89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2" t="s">
        <v>84</v>
      </c>
      <c r="T4" s="182" t="s">
        <v>85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184</v>
      </c>
      <c r="T5" s="183" t="s">
        <v>185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1" t="s">
        <v>90</v>
      </c>
      <c r="T6" s="181" t="s">
        <v>91</v>
      </c>
      <c r="U6" s="86"/>
      <c r="V6" s="86"/>
    </row>
    <row r="7" spans="3:22" ht="18" customHeight="1" thickBot="1">
      <c r="C7" s="57" t="s">
        <v>40</v>
      </c>
      <c r="D7" s="180" t="s">
        <v>81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1" t="s">
        <v>188</v>
      </c>
      <c r="T7" s="181" t="s">
        <v>189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1" t="s">
        <v>94</v>
      </c>
      <c r="T8" s="181" t="s">
        <v>95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3" t="s">
        <v>86</v>
      </c>
      <c r="T9" s="183" t="s">
        <v>87</v>
      </c>
      <c r="U9" s="86"/>
      <c r="V9" s="86"/>
    </row>
    <row r="10" spans="18:22" ht="13.5" thickBot="1">
      <c r="R10" s="84" t="s">
        <v>70</v>
      </c>
      <c r="S10" s="184" t="s">
        <v>186</v>
      </c>
      <c r="T10" s="182" t="s">
        <v>187</v>
      </c>
      <c r="U10" s="86"/>
      <c r="V10" s="86"/>
    </row>
    <row r="11" spans="1:22" ht="16.5" thickBot="1">
      <c r="A11" s="1"/>
      <c r="B11" s="1"/>
      <c r="C11" s="60" t="s">
        <v>36</v>
      </c>
      <c r="D11" s="61">
        <v>1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80</v>
      </c>
      <c r="S11" s="86"/>
      <c r="T11" s="86"/>
      <c r="U11" s="86"/>
      <c r="V11" s="86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3" t="s">
        <v>88</v>
      </c>
      <c r="D15" s="183" t="s">
        <v>89</v>
      </c>
      <c r="E15" s="189">
        <v>7</v>
      </c>
      <c r="F15" s="89">
        <f>IF(SUM(E31+G31+I31+K31+M31+E35+G35+I35+K35+M35+E39+G39+I39+K39+M39+E43+G43+I43+K43+M43+E47+G47+I47+K47+M47+E51+G51+I51+K51+M51+E55+G55+I55+K55+M55+E59+G59+I59+K59+M59)=0,"",SUM(E31+G31+I31+K31+M31+E35+G35+I35+K35+M35+E39+G39+I39+K39+M39+E43+G43+I43+K43+M43+E47+G47+I47+K47+M47+E51+G51+I51+K51+M51+E55+G55+I55+K55+M55+E59+G59+I59+K59+M59))</f>
        <v>259</v>
      </c>
      <c r="G15" s="90">
        <f>IF(SUM(F31+H31+J31+L31+N31+F35+H35+J35+L35+N35+F39+H39+J39+L39+N39+F43+H43+J43+L43+N43+F47+H47+J47+L47+N47+F51+H51+J51+L51+N51+F55+H55+J55+L55+N55+F59+H59+J59+L59+N59)=0,"",SUM(F31+H31+J31+L31+N31+F35+H35+J35+L35+N35+F39+H39+J39+L39+N39+F43+H43+J43+L43+N43+F47+H47+J47+L47+N47+F51+H51+J51+L51+N51+F55+H55+J55+L55+N55+F59+H59+J59+L59+N59))</f>
        <v>176</v>
      </c>
      <c r="H15" s="218">
        <f aca="true" t="shared" si="0" ref="H15:H23">SUM(F15/G15)</f>
        <v>1.4715909090909092</v>
      </c>
      <c r="I15" s="219"/>
      <c r="J15" s="91">
        <f>IF(SUM(O31,O35,O39,O43,O47,O51,O55,O59)=0,"",SUM(O31,O35,O39,O43,O47,O51,O55,O59))</f>
        <v>21</v>
      </c>
      <c r="K15" s="92">
        <f>IF(SUM(P31,P35,P39:P43,P47,P51,P55,P59)=0,"",SUM(P31,P35,P39:P43,P47,P51,P55,P59))</f>
        <v>8</v>
      </c>
      <c r="L15" s="220">
        <f aca="true" t="shared" si="1" ref="L15:L23">SUM(J15/K15)</f>
        <v>2.625</v>
      </c>
      <c r="M15" s="219"/>
      <c r="N15" s="221">
        <f aca="true" t="shared" si="2" ref="N15:N23">IF(SUM(E15*2)=0,"",SUM(E15*2))</f>
        <v>14</v>
      </c>
      <c r="O15" s="222"/>
      <c r="P15" s="223">
        <v>1</v>
      </c>
      <c r="Q15" s="224"/>
    </row>
    <row r="16" spans="1:17" ht="19.5" customHeight="1">
      <c r="A16" s="71" t="s">
        <v>8</v>
      </c>
      <c r="B16" s="11"/>
      <c r="C16" s="183" t="s">
        <v>184</v>
      </c>
      <c r="D16" s="183" t="s">
        <v>185</v>
      </c>
      <c r="E16" s="189">
        <v>4</v>
      </c>
      <c r="F16" s="89">
        <f>IF(SUM(E27+G27+I27+K27+M27+E32+G32+I32+K32+M32+E36+G36+I36+K36+M36+E40+G40+I40+K40+M40+E44+G44+I44+K44+M44+E48+G48+I48+K48+M48+E52+G52+I52+K52+M52+F59+H59+J59+L59+N59)=0,"",SUM(E27+G27+I27+K27+M27+E32+G32+I32+K32+M32+E36+G36+I36+K36+M36+E40+G40+I40+K40+M40+E44+G44+I44+K44+M44+E48+G48+I48+K48+M48+E52+G52+I52+K52+M52+F59+H59+J59+L59+N59))</f>
        <v>279</v>
      </c>
      <c r="G16" s="90">
        <f>IF(SUM(F27+H27+J27+L27+N27+F32+H32+J32+L32+N32+F36+H36+J36+L36+N36+F40+H40+J40+L40+N40+F44+H44+J44+L44+N44+F48+H48+J48+L48+N48+F52+H52+J52+L52+N52+E59+G59+I59+K59+M59)=0,"",SUM(F27+H27+J27+L27+N27+F32+H32+J32+L32+N32+F36+H36+J36+L36+N36+F40+H40+J40+L40+N40+F44+H44+J44+L44+N44+F48+H48+J48+L48+N48+F52+H52+J52+L52+N52+E59+G59+I59+K59+M59))</f>
        <v>257</v>
      </c>
      <c r="H16" s="206">
        <f t="shared" si="0"/>
        <v>1.0856031128404668</v>
      </c>
      <c r="I16" s="203"/>
      <c r="J16" s="91">
        <f>IF(SUM(O27,O32,O36,O40,O44,O48,O52,P59)=0,"",SUM(O27,O32,O36,O40,O44,O48,O52,P59))</f>
        <v>16</v>
      </c>
      <c r="K16" s="93">
        <f>IF(SUM(P27,P32,P36,P40,P44,P48,P52,O59)=0,"",SUM(P27,P32,P36,P40,P44,P48,P52,O59))</f>
        <v>13</v>
      </c>
      <c r="L16" s="202">
        <f t="shared" si="1"/>
        <v>1.2307692307692308</v>
      </c>
      <c r="M16" s="203"/>
      <c r="N16" s="204">
        <f t="shared" si="2"/>
        <v>8</v>
      </c>
      <c r="O16" s="205"/>
      <c r="P16" s="200">
        <v>3</v>
      </c>
      <c r="Q16" s="225"/>
    </row>
    <row r="17" spans="1:17" ht="19.5" customHeight="1">
      <c r="A17" s="71" t="s">
        <v>9</v>
      </c>
      <c r="B17" s="11"/>
      <c r="C17" s="184" t="s">
        <v>186</v>
      </c>
      <c r="D17" s="182" t="s">
        <v>187</v>
      </c>
      <c r="E17" s="189">
        <v>0</v>
      </c>
      <c r="F17" s="89">
        <f>IF(SUM(E28+G28+I28+K28+M28+E33+G33+I33+K33+M33+E37+G37+I37+K37+M37+E41+G41+I41+K41+M41+E49+G49+I49+K49+M49+F52+H52+J52+L52+N52+F55+H55+J55+L55+N55+E60+G60+I60+K60+M60)=0,"",SUM(E28+G28+I28+K28+M28+E33+G33+I33+K33+M33+E37+G37+I37+K37+M37+E41+G41+I41+K41+M41+E49+G49+I49+K49+M49+F52+H52+J52+L52+N52+F55+H55+J55+L55+N55+E60+G60+I60+K60+M60))</f>
        <v>212</v>
      </c>
      <c r="G17" s="90">
        <f>IF(SUM(F28+H28+J28+L28+N28+F33+H33+J33+L33+N33+F37+H37+J37+L37+N37+F41+H41+J41+L41+N41+F49+H49+J49+L49+N49+E52+G52+I52+K52+M52+E55+G55+I55+K55+M55+F60+H60+J60+L60+N60)=0,"",SUM(F28+H28+J28+L28+N28+F33+H33+J33+L33+N33+F37+H37+J37+L37+N37+F41+H41+J41+L41+N41+F49+H49+J49+L49+N49+E52+G52+I52+K52+M52+E55+G55+I55+K55+M55+F60+H60+J60+L60+N60))</f>
        <v>275</v>
      </c>
      <c r="H17" s="206">
        <f t="shared" si="0"/>
        <v>0.7709090909090909</v>
      </c>
      <c r="I17" s="203"/>
      <c r="J17" s="91">
        <f>IF(SUM(O28,O33,O37,O41,O49,P52,P55,O60)=0,"",SUM(O28,O33,O37,O41,O49,P52,P55,O60))</f>
        <v>9</v>
      </c>
      <c r="K17" s="93">
        <f>IF(SUM(P28,P33,P37,P41,P49,O52,O55,P60)=0,"",SUM(P28,P33,P37,P41,P49,O52,O55,P60))</f>
        <v>18</v>
      </c>
      <c r="L17" s="202">
        <f t="shared" si="1"/>
        <v>0.5</v>
      </c>
      <c r="M17" s="203"/>
      <c r="N17" s="204">
        <f t="shared" si="2"/>
      </c>
      <c r="O17" s="205"/>
      <c r="P17" s="200">
        <v>8</v>
      </c>
      <c r="Q17" s="225"/>
    </row>
    <row r="18" spans="1:17" ht="19.5" customHeight="1">
      <c r="A18" s="71" t="s">
        <v>10</v>
      </c>
      <c r="B18" s="11"/>
      <c r="C18" s="181" t="s">
        <v>188</v>
      </c>
      <c r="D18" s="181" t="s">
        <v>189</v>
      </c>
      <c r="E18" s="189">
        <v>3</v>
      </c>
      <c r="F18" s="89">
        <f>IF(SUM(E29+G29+I29+K29+M29+E34+G34+I34+K34+M34+E42+G42+I42+K42+M42+E45+G45+I45+K45+M45+F48+H48+J48+L48+N48+F51+H51+J51+L51+N51+E56+G56+I56+K56+M56+F60+H60+J60+L60+N60)=0,"",SUM(E29+G29+I29+K29+M29+E34+G34+I34+K34+M34+E42+G42+I42+K42+M42+E45+G45+I45+K45+M45+F48+H48+J48+L48+N48+F51+H51+J51+L51+N51+E56+G56+I56+K56+M56+F60+H60+J60+L60+N60))</f>
        <v>257</v>
      </c>
      <c r="G18" s="90">
        <f>IF(SUM(F29+H29+J29+L29+N29+F34+H34+J34+L34+N34+F42+H42+J42+L42+N42+F45+H45+J45+L45+N45+E48+G48+I48+K48+M48+E51+G51+I51+K51+M51+F56+H56+J56+L56+N56+E60+G60+I60+K60+M60)=0,"",SUM(F29+H29+J29+L29+N29+F34+H34+J34+L34+N34+F42+H42+J42+L42+N42+F45+H45+J45+L45+N45+E48+G48+I48+K48+M48+E51+G51+I51+K51+M51+F56+H56+J56+L56+N56+E60+G60+I60+K60+M60))</f>
        <v>259</v>
      </c>
      <c r="H18" s="206">
        <f t="shared" si="0"/>
        <v>0.9922779922779923</v>
      </c>
      <c r="I18" s="203"/>
      <c r="J18" s="91">
        <f>IF(SUM(O29,O34,O42,O45,P48,P51,O56,P60)=0,"",SUM(O29,O34,O42,O45,P48,P51,O56,P60))</f>
        <v>13</v>
      </c>
      <c r="K18" s="93">
        <f>IF(SUM(P29,P34,P42,P45,O48,O51,P56,O60)=0,"",SUM(P29,P34,P42,P45,O48,O51,P56,O60))</f>
        <v>14</v>
      </c>
      <c r="L18" s="202">
        <f t="shared" si="1"/>
        <v>0.9285714285714286</v>
      </c>
      <c r="M18" s="203"/>
      <c r="N18" s="204">
        <f t="shared" si="2"/>
        <v>6</v>
      </c>
      <c r="O18" s="205"/>
      <c r="P18" s="200">
        <v>5</v>
      </c>
      <c r="Q18" s="225"/>
    </row>
    <row r="19" spans="1:17" ht="19.5" customHeight="1">
      <c r="A19" s="99" t="s">
        <v>41</v>
      </c>
      <c r="B19" s="100"/>
      <c r="C19" s="182" t="s">
        <v>84</v>
      </c>
      <c r="D19" s="182" t="s">
        <v>85</v>
      </c>
      <c r="E19" s="190">
        <v>5</v>
      </c>
      <c r="F19" s="101">
        <f>IF(SUM(F29+H29+J29+L29+N29+E38+G38+I38+K38+M38+F41+H41+J41+L41+N41+F44+H44+J44+L44+N44+F47+H47+J47+L47+N47+E53+G53+I53+K53+M53+E57+G57+I57+K57+M57+E61+G61+I61+K61+M61)=0,"",SUM(F29+H29+J29+L29+N29+E38+G38+I38+K38+M38+F41+H41+J41+L41+N41+F44+H44+J44+L44+N44+F47+H47+J47+L47+N47+E53+G53+I53+K53+M53+E57+G57+I57+K57+M57+E61+G61+I61+K61+M61))</f>
        <v>284</v>
      </c>
      <c r="G19" s="102">
        <f>IF(SUM(E29+G29+I29+K29+M29+F38+H38+J38+L38+N38+E41+G41+I41+K41+M41+E44+G44+I44+K44+M44+E47+G47+I47+K47+M47+F53+H53+J53+L53+N53+F57+H57+J57+L57+N57+F61+H61+J61+L61+N61)=0,"",SUM(E29+G29+I29+K29+M29+F38+H38+J38+L38+N38+E41+G41+I41+K41+M41+E44+G44+I44+K44+M44+E47+G47+I47+K47+M47+F53+H53+J53+L53+N53+F57+H57+J57+L57+N57+F61+H61+J61+L61+N61))</f>
        <v>244</v>
      </c>
      <c r="H19" s="206">
        <f t="shared" si="0"/>
        <v>1.1639344262295082</v>
      </c>
      <c r="I19" s="226"/>
      <c r="J19" s="103">
        <f>IF(SUM(P29,O38,P41,P44,P47,O53,O57,O61)=0,"",SUM(P29,O38,P41,P44,P47,O53,O57,O61))</f>
        <v>19</v>
      </c>
      <c r="K19" s="104">
        <f>IF(SUM(O29,P38,O41,O44,O47,P53,P57,P61)=0,"",SUM(O29,P38,O41,O44,O47,P53,P57,P61))</f>
        <v>9</v>
      </c>
      <c r="L19" s="202">
        <f t="shared" si="1"/>
        <v>2.111111111111111</v>
      </c>
      <c r="M19" s="227"/>
      <c r="N19" s="204">
        <f t="shared" si="2"/>
        <v>10</v>
      </c>
      <c r="O19" s="228"/>
      <c r="P19" s="200">
        <v>2</v>
      </c>
      <c r="Q19" s="229"/>
    </row>
    <row r="20" spans="1:17" ht="19.5" customHeight="1">
      <c r="A20" s="114" t="s">
        <v>48</v>
      </c>
      <c r="B20" s="115"/>
      <c r="C20" s="181" t="s">
        <v>94</v>
      </c>
      <c r="D20" s="181" t="s">
        <v>95</v>
      </c>
      <c r="E20" s="191">
        <v>3</v>
      </c>
      <c r="F20" s="116">
        <f>IF(SUM(E30+G30+I30+K30+M30+F34+H34+J34+L34+N34+F37+H37+J37+L37+N37+F40+H40+J40+L40+N40+F43+H43+J43+L43+N43+E50+G50+I50+K50+M50+E58+G58+I58+K58+M58+F61+H61+J61+L61+N61)=0,"",SUM(E30+G30+I30+K30+M30+F34+H34+J34+L34+N34+F37+H37+J37+L37+N37+F40+H40+J40+L40+N40+F43+H43+J43+L43+N43+E50+G50+I50+K50+M50+E58+G58+I58+K58+M58+F61+H61+J61+L61+N61))</f>
        <v>254</v>
      </c>
      <c r="G20" s="117">
        <f>IF(SUM(F30+H30+J30+L30+N30+E34+G34+I34+K34+M34+E37+G37+I37+K37+M37+E40+G40+I40+K40+M40+E43+G43+I43+K43+M43+F50+H50+J50+L50+N50+F58+H58+J58+L58+N58+E61+G61+I61+K61+M61)=0,"",SUM(F30+H30+J30+L30+N30+E34+G34+I34+K34+M34+E37+G37+I37+K37+M37+E40+G40+I40+K40+M40+E43+G43+I43+K43+M43+F50+H50+J50+L50+N50+F58+H58+J58+L58+N58+E61+G61+I61+K61+M61))</f>
        <v>272</v>
      </c>
      <c r="H20" s="206">
        <f t="shared" si="0"/>
        <v>0.9338235294117647</v>
      </c>
      <c r="I20" s="203"/>
      <c r="J20" s="118">
        <f>IF(SUM(O30,P34,P37,P40,P43,O50,O58,P61)=0,"",SUM(O30,P34,P37,P40,P43,O50,O58,P61))</f>
        <v>9</v>
      </c>
      <c r="K20" s="105">
        <f>IF(SUM(P30,O34,O37,O40,O43,P50,P58,O61)=0,"",SUM(P30,O34,O37,O40,O43,P50,P58,O61))</f>
        <v>19</v>
      </c>
      <c r="L20" s="202">
        <f t="shared" si="1"/>
        <v>0.47368421052631576</v>
      </c>
      <c r="M20" s="203"/>
      <c r="N20" s="204">
        <f t="shared" si="2"/>
        <v>6</v>
      </c>
      <c r="O20" s="205"/>
      <c r="P20" s="200">
        <v>6</v>
      </c>
      <c r="Q20" s="225"/>
    </row>
    <row r="21" spans="1:17" ht="19.5" customHeight="1">
      <c r="A21" s="114" t="s">
        <v>4</v>
      </c>
      <c r="B21" s="115"/>
      <c r="C21" s="181" t="s">
        <v>90</v>
      </c>
      <c r="D21" s="181" t="s">
        <v>91</v>
      </c>
      <c r="E21" s="191">
        <v>3</v>
      </c>
      <c r="F21" s="116">
        <f>IF(SUM(F30+H30+J30+L30+N30+F33+H33+J33+L33+N33+F36+H36+J36+L36+N36+F39+H39+J39+L39+N39+E46+G46+I46+K46+M46+F53+H53+J53+L53+N53+F56+H56+J56+L56+N56+E62+G62+I62+K62+M62)=0,"",SUM(F30+H30+J30+L30+N30+F33+H33+J33+L33+N33+F36+H36+J36+L36+N36+F39+H39+J39+L39+N39+E46+G46+I46+K46+M46+F53+H53+J53+L53+N53+F56+H56+J56+L56+N56+E62+G62+I62+K62+M62))</f>
        <v>269</v>
      </c>
      <c r="G21" s="117">
        <f>IF(SUM(E30+G30+I30+K30+M30+E33+G33+I33+K33+M33+E36+G36+I36+K36+M36+E39+G39+I39+K39+M39+F46+H46+J46+L46+N46+E53+G53+I53+K53+M53+E56+G56+I56+K56+M56+F62+H62+J62+L62+N62)=0,"",SUM(E30+G30+I30+K30+M30+E33+G33+I33+K33+M33+E36+G36+I36+K36+M36+E39+G39+I39+K39+M39+F46+H46+J46+L46+N46+E53+G53+I53+K53+M53+E56+G56+I56+K56+M56+F62+H62+J62+L62+N62))</f>
        <v>284</v>
      </c>
      <c r="H21" s="206">
        <f t="shared" si="0"/>
        <v>0.9471830985915493</v>
      </c>
      <c r="I21" s="203"/>
      <c r="J21" s="118">
        <f>IF(SUM(P30,P33,P36,P39,O46,P53,P56,O62)=0,"",SUM(P30,P33,P36,P39,O46,P53,P56,O62))</f>
        <v>14</v>
      </c>
      <c r="K21" s="105">
        <f>IF(SUM(O30,O33,O36,O39,P46,O53,O56,P62)=0,"",SUM(O30,O33,O36,O39,P46,O53,O56,P62))</f>
        <v>15</v>
      </c>
      <c r="L21" s="202">
        <f t="shared" si="1"/>
        <v>0.9333333333333333</v>
      </c>
      <c r="M21" s="203"/>
      <c r="N21" s="204">
        <f t="shared" si="2"/>
        <v>6</v>
      </c>
      <c r="O21" s="205"/>
      <c r="P21" s="200">
        <v>4</v>
      </c>
      <c r="Q21" s="229"/>
    </row>
    <row r="22" spans="1:17" ht="19.5" customHeight="1">
      <c r="A22" s="114" t="s">
        <v>62</v>
      </c>
      <c r="B22" s="115"/>
      <c r="C22" s="183" t="s">
        <v>86</v>
      </c>
      <c r="D22" s="183" t="s">
        <v>87</v>
      </c>
      <c r="E22" s="191">
        <v>2</v>
      </c>
      <c r="F22" s="116">
        <f>IF(SUM(F28+H28+J28+L28+N28+F32+H32+J32+L32+N32+F35+H35+J35+L35+N35+F45+H45+J45+L45+N45+F50+H50+J50+L50+N50+E54+G54+I54+K54+M54+F57+H57+J57+L57+N57+F62+H62+J62+L62+N62)=0,"",SUM(F28+H28+J28+L28+N28+F32+H32+J32+L32+N32+F35+H35+J35+L35+N35+F45+H45+J45+L45+N45+F50+H50+J50+L50+N50+E54+G54+I54+K54+M54+F57+H57+J57+L57+N57+F62+H62+J62+L62+N62))</f>
        <v>225</v>
      </c>
      <c r="G22" s="117">
        <f>IF(SUM(E28+G28+I28+K28+M28+E32+G32+I32+K32+M32+E35+G35+I35+K35+M35+E45+G45+I45+K45+M45+E50+G50+I50+K50+M50+F54+H54+J54+L54+N54+E57+G57+I57+K57+M57+E62+G62+I62+K62+M62)=0,"",SUM(E28+G28+I28+K28+M28+E32+G32+I32+K32+M32+E35+G35+I35+K35+M35+E45+G45+I45+K45+M45+E50+G50+I50+K50+M50+F54+H54+J54+L54+N54+E57+G57+I57+K57+M57+E62+G62+I62+K62+M62))</f>
        <v>272</v>
      </c>
      <c r="H22" s="206">
        <f t="shared" si="0"/>
        <v>0.8272058823529411</v>
      </c>
      <c r="I22" s="203"/>
      <c r="J22" s="118">
        <f>IF(SUM(P28,P32,P35,P45,P50,O54,P57,P62)=0,"",SUM(P28,P32,P35,P45,P50,O54,P57,P62))</f>
        <v>9</v>
      </c>
      <c r="K22" s="105">
        <f>IF(SUM(O28,O32,O35,O45,O50,P54,O57,O62)=0,"",SUM(O28,O32,O35,O45,O50,P54,O57,O62))</f>
        <v>18</v>
      </c>
      <c r="L22" s="202">
        <f t="shared" si="1"/>
        <v>0.5</v>
      </c>
      <c r="M22" s="203"/>
      <c r="N22" s="204">
        <f t="shared" si="2"/>
        <v>4</v>
      </c>
      <c r="O22" s="205"/>
      <c r="P22" s="200">
        <v>7</v>
      </c>
      <c r="Q22" s="201"/>
    </row>
    <row r="23" spans="1:17" ht="19.5" customHeight="1" thickBot="1">
      <c r="A23" s="106" t="s">
        <v>71</v>
      </c>
      <c r="B23" s="107"/>
      <c r="C23" s="185"/>
      <c r="D23" s="185"/>
      <c r="E23" s="192"/>
      <c r="F23" s="110">
        <f>IF(SUM(F27+H27+J27+L27+N27+F31+H31+J31+L31+N31+F38+H38+J38+L38+N38+F42+H42+J42+L42+N42+F46+H46+J46+L46+N46+F49+H49+J49+L49+N49+F54+H54+J54+L54+N54+F58+H58+J58+L58+N58)=0,"",SUM(F27+H27+J27+L27+N27+F31+H31+J31+L31+N31+F38+H38+J38+L38+N38+F42+H42+J42+L42+N42+F46+H46+J46+L46+N46+F49+H49+J49+L49+N49+F54+H54+J54+L54+N54+F58+H58+J58+L58+N58))</f>
      </c>
      <c r="G23" s="111">
        <f>IF(SUM(E27+G27+I27+K27+M27+E31+G31+I31+K31+M31+E38+G38+I38+K38+M38+E42+G42+I42+K42+M42+E46+G46+I46+K46+M46+E49+G49+I49+K49+M49+E54+G54+I54+K54+M54+E58+G58+I58+K58+M58)=0,"",SUM(E27+G27+I27+K27+M27+E31+G31+I31+K31+M31+E38+G38+I38+K38+M38+E42+G42+I42+K42+M42+E46+G46+I46+K46+M46+E49+G49+I49+K49+M49+E54+G54+I54+K54+M54+E58+G58+I58+K58+M58))</f>
      </c>
      <c r="H23" s="230" t="e">
        <f t="shared" si="0"/>
        <v>#VALUE!</v>
      </c>
      <c r="I23" s="194"/>
      <c r="J23" s="112">
        <f>IF(SUM(P27,P31,P38,P42,P46,P49,P54,P58)=0,"",SUM(P27,P31,P38,P42,P46,P49,P54,P58))</f>
      </c>
      <c r="K23" s="113">
        <f>IF(SUM(O27,O31,O38,O42,O46,O49,O54,O58)=0,"",SUM(O27,O31,O38,O42,O46,O49,O54,O58))</f>
      </c>
      <c r="L23" s="195" t="e">
        <f t="shared" si="1"/>
        <v>#VALUE!</v>
      </c>
      <c r="M23" s="194"/>
      <c r="N23" s="196">
        <f t="shared" si="2"/>
      </c>
      <c r="O23" s="197"/>
      <c r="P23" s="198"/>
      <c r="Q23" s="231"/>
    </row>
    <row r="24" spans="1:1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3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ht="19.5" customHeight="1" thickBot="1">
      <c r="A26" s="47" t="s">
        <v>21</v>
      </c>
      <c r="B26" s="48" t="s">
        <v>12</v>
      </c>
      <c r="C26" s="233" t="s">
        <v>13</v>
      </c>
      <c r="D26" s="235"/>
      <c r="E26" s="233" t="s">
        <v>22</v>
      </c>
      <c r="F26" s="235"/>
      <c r="G26" s="233" t="s">
        <v>23</v>
      </c>
      <c r="H26" s="235"/>
      <c r="I26" s="233" t="s">
        <v>24</v>
      </c>
      <c r="J26" s="235"/>
      <c r="K26" s="232" t="s">
        <v>25</v>
      </c>
      <c r="L26" s="232"/>
      <c r="M26" s="232" t="s">
        <v>26</v>
      </c>
      <c r="N26" s="232"/>
      <c r="O26" s="233" t="s">
        <v>27</v>
      </c>
      <c r="P26" s="234"/>
      <c r="Q26" s="49" t="s">
        <v>20</v>
      </c>
      <c r="R26" s="9"/>
    </row>
    <row r="27" spans="1:18" ht="19.5" customHeight="1">
      <c r="A27" s="72"/>
      <c r="B27" s="15" t="s">
        <v>72</v>
      </c>
      <c r="C27" s="94" t="str">
        <f>IF(C16=0,"",(C16))</f>
        <v>Polat</v>
      </c>
      <c r="D27" s="94">
        <f>IF(C23=0,"",(C23))</f>
      </c>
      <c r="E27" s="16"/>
      <c r="F27" s="17"/>
      <c r="G27" s="18"/>
      <c r="H27" s="19"/>
      <c r="I27" s="20"/>
      <c r="J27" s="21"/>
      <c r="K27" s="20"/>
      <c r="L27" s="21"/>
      <c r="M27" s="20"/>
      <c r="N27" s="21"/>
      <c r="O27" s="22"/>
      <c r="P27" s="23"/>
      <c r="Q27" s="24"/>
      <c r="R27" s="9"/>
    </row>
    <row r="28" spans="1:18" ht="19.5" customHeight="1">
      <c r="A28" s="72"/>
      <c r="B28" s="15" t="s">
        <v>65</v>
      </c>
      <c r="C28" s="95" t="str">
        <f>IF(C17=0,"",(C17))</f>
        <v>Beck</v>
      </c>
      <c r="D28" s="95" t="str">
        <f>IF(C22=0,"",(C22))</f>
        <v>Sirinok</v>
      </c>
      <c r="E28" s="18">
        <v>11</v>
      </c>
      <c r="F28" s="19">
        <v>7</v>
      </c>
      <c r="G28" s="18">
        <v>11</v>
      </c>
      <c r="H28" s="19">
        <v>13</v>
      </c>
      <c r="I28" s="20">
        <v>11</v>
      </c>
      <c r="J28" s="21">
        <v>5</v>
      </c>
      <c r="K28" s="20">
        <v>5</v>
      </c>
      <c r="L28" s="21">
        <v>11</v>
      </c>
      <c r="M28" s="20">
        <v>6</v>
      </c>
      <c r="N28" s="21">
        <v>11</v>
      </c>
      <c r="O28" s="73">
        <v>2</v>
      </c>
      <c r="P28" s="23">
        <v>3</v>
      </c>
      <c r="Q28" s="24" t="s">
        <v>181</v>
      </c>
      <c r="R28" s="9"/>
    </row>
    <row r="29" spans="1:18" ht="19.5" customHeight="1">
      <c r="A29" s="72"/>
      <c r="B29" s="15" t="s">
        <v>45</v>
      </c>
      <c r="C29" s="95" t="str">
        <f>IF(C18=0,"",(C18))</f>
        <v>Krasniqi</v>
      </c>
      <c r="D29" s="95" t="str">
        <f>IF(C19=0,"",(C19))</f>
        <v>Egoyan</v>
      </c>
      <c r="E29" s="18">
        <v>11</v>
      </c>
      <c r="F29" s="19">
        <v>9</v>
      </c>
      <c r="G29" s="18">
        <v>9</v>
      </c>
      <c r="H29" s="19">
        <v>11</v>
      </c>
      <c r="I29" s="20">
        <v>8</v>
      </c>
      <c r="J29" s="21">
        <v>11</v>
      </c>
      <c r="K29" s="20">
        <v>8</v>
      </c>
      <c r="L29" s="21">
        <v>11</v>
      </c>
      <c r="M29" s="20"/>
      <c r="N29" s="21"/>
      <c r="O29" s="73">
        <v>1</v>
      </c>
      <c r="P29" s="23">
        <v>3</v>
      </c>
      <c r="Q29" s="24" t="s">
        <v>180</v>
      </c>
      <c r="R29" s="9"/>
    </row>
    <row r="30" spans="1:18" ht="19.5" customHeight="1" thickBot="1">
      <c r="A30" s="129"/>
      <c r="B30" s="130" t="s">
        <v>59</v>
      </c>
      <c r="C30" s="131" t="str">
        <f>IF(C20=0,"",(C20))</f>
        <v>Turkanovic</v>
      </c>
      <c r="D30" s="131" t="str">
        <f>IF(C21=0,"",(C21))</f>
        <v>Pereira</v>
      </c>
      <c r="E30" s="132">
        <v>11</v>
      </c>
      <c r="F30" s="133">
        <v>7</v>
      </c>
      <c r="G30" s="132">
        <v>11</v>
      </c>
      <c r="H30" s="133">
        <v>5</v>
      </c>
      <c r="I30" s="134">
        <v>3</v>
      </c>
      <c r="J30" s="135">
        <v>11</v>
      </c>
      <c r="K30" s="134">
        <v>9</v>
      </c>
      <c r="L30" s="135">
        <v>11</v>
      </c>
      <c r="M30" s="134">
        <v>11</v>
      </c>
      <c r="N30" s="135">
        <v>9</v>
      </c>
      <c r="O30" s="136">
        <v>3</v>
      </c>
      <c r="P30" s="137">
        <v>2</v>
      </c>
      <c r="Q30" s="138" t="s">
        <v>176</v>
      </c>
      <c r="R30" s="9"/>
    </row>
    <row r="31" spans="1:18" ht="19.5" customHeight="1" thickBot="1" thickTop="1">
      <c r="A31" s="139"/>
      <c r="B31" s="140" t="s">
        <v>73</v>
      </c>
      <c r="C31" s="141" t="str">
        <f>IF(C15=0,"",(C15))</f>
        <v>Bingesser</v>
      </c>
      <c r="D31" s="141">
        <f>IF(C23=0,"",(C23))</f>
      </c>
      <c r="E31" s="142"/>
      <c r="F31" s="143"/>
      <c r="G31" s="142"/>
      <c r="H31" s="143"/>
      <c r="I31" s="144"/>
      <c r="J31" s="145"/>
      <c r="K31" s="144"/>
      <c r="L31" s="145"/>
      <c r="M31" s="144"/>
      <c r="N31" s="145"/>
      <c r="O31" s="146"/>
      <c r="P31" s="147"/>
      <c r="Q31" s="148"/>
      <c r="R31" s="9"/>
    </row>
    <row r="32" spans="1:18" ht="19.5" customHeight="1" thickTop="1">
      <c r="A32" s="74"/>
      <c r="B32" s="50" t="s">
        <v>68</v>
      </c>
      <c r="C32" s="96" t="str">
        <f>IF(C16=0,"",(C16))</f>
        <v>Polat</v>
      </c>
      <c r="D32" s="96" t="str">
        <f>IF(C22=0,"",(C22))</f>
        <v>Sirinok</v>
      </c>
      <c r="E32" s="142">
        <v>11</v>
      </c>
      <c r="F32" s="143">
        <v>9</v>
      </c>
      <c r="G32" s="142">
        <v>11</v>
      </c>
      <c r="H32" s="143">
        <v>7</v>
      </c>
      <c r="I32" s="144">
        <v>11</v>
      </c>
      <c r="J32" s="145">
        <v>5</v>
      </c>
      <c r="K32" s="144"/>
      <c r="L32" s="145"/>
      <c r="M32" s="144"/>
      <c r="N32" s="145"/>
      <c r="O32" s="146">
        <v>3</v>
      </c>
      <c r="P32" s="147">
        <v>0</v>
      </c>
      <c r="Q32" s="148" t="s">
        <v>182</v>
      </c>
      <c r="R32" s="9"/>
    </row>
    <row r="33" spans="1:18" ht="19.5" customHeight="1">
      <c r="A33" s="74"/>
      <c r="B33" s="50" t="s">
        <v>58</v>
      </c>
      <c r="C33" s="96" t="str">
        <f>IF(C17=0,"",(C17))</f>
        <v>Beck</v>
      </c>
      <c r="D33" s="96" t="str">
        <f>IF(C21=0,"",(C21))</f>
        <v>Pereira</v>
      </c>
      <c r="E33" s="51">
        <v>4</v>
      </c>
      <c r="F33" s="75">
        <v>11</v>
      </c>
      <c r="G33" s="51">
        <v>5</v>
      </c>
      <c r="H33" s="75">
        <v>11</v>
      </c>
      <c r="I33" s="52">
        <v>11</v>
      </c>
      <c r="J33" s="76">
        <v>6</v>
      </c>
      <c r="K33" s="52">
        <v>9</v>
      </c>
      <c r="L33" s="76">
        <v>11</v>
      </c>
      <c r="M33" s="52"/>
      <c r="N33" s="76"/>
      <c r="O33" s="77">
        <v>1</v>
      </c>
      <c r="P33" s="78">
        <v>3</v>
      </c>
      <c r="Q33" s="79" t="s">
        <v>175</v>
      </c>
      <c r="R33" s="9"/>
    </row>
    <row r="34" spans="1:18" ht="19.5" customHeight="1" thickBot="1">
      <c r="A34" s="149"/>
      <c r="B34" s="150" t="s">
        <v>50</v>
      </c>
      <c r="C34" s="151" t="str">
        <f>IF(C18=0,"",(C18))</f>
        <v>Krasniqi</v>
      </c>
      <c r="D34" s="151" t="str">
        <f>IF(C20=0,"",(C20))</f>
        <v>Turkanovic</v>
      </c>
      <c r="E34" s="152">
        <v>7</v>
      </c>
      <c r="F34" s="153">
        <v>11</v>
      </c>
      <c r="G34" s="152">
        <v>8</v>
      </c>
      <c r="H34" s="153">
        <v>11</v>
      </c>
      <c r="I34" s="154">
        <v>11</v>
      </c>
      <c r="J34" s="155">
        <v>7</v>
      </c>
      <c r="K34" s="154">
        <v>11</v>
      </c>
      <c r="L34" s="155">
        <v>8</v>
      </c>
      <c r="M34" s="154">
        <v>11</v>
      </c>
      <c r="N34" s="155">
        <v>9</v>
      </c>
      <c r="O34" s="156">
        <v>3</v>
      </c>
      <c r="P34" s="157">
        <v>2</v>
      </c>
      <c r="Q34" s="158" t="s">
        <v>177</v>
      </c>
      <c r="R34" s="9"/>
    </row>
    <row r="35" spans="1:18" ht="19.5" customHeight="1" thickTop="1">
      <c r="A35" s="159"/>
      <c r="B35" s="160" t="s">
        <v>63</v>
      </c>
      <c r="C35" s="161" t="str">
        <f>IF(C15=0,"",(C15))</f>
        <v>Bingesser</v>
      </c>
      <c r="D35" s="161" t="str">
        <f>IF(C22=0,"",(C22))</f>
        <v>Sirinok</v>
      </c>
      <c r="E35" s="162">
        <v>11</v>
      </c>
      <c r="F35" s="163">
        <v>5</v>
      </c>
      <c r="G35" s="162">
        <v>11</v>
      </c>
      <c r="H35" s="163">
        <v>8</v>
      </c>
      <c r="I35" s="164">
        <v>11</v>
      </c>
      <c r="J35" s="165">
        <v>3</v>
      </c>
      <c r="K35" s="164"/>
      <c r="L35" s="165"/>
      <c r="M35" s="164"/>
      <c r="N35" s="165"/>
      <c r="O35" s="166">
        <v>3</v>
      </c>
      <c r="P35" s="167">
        <v>0</v>
      </c>
      <c r="Q35" s="168" t="s">
        <v>178</v>
      </c>
      <c r="R35" s="9"/>
    </row>
    <row r="36" spans="1:18" ht="19.5" customHeight="1">
      <c r="A36" s="72"/>
      <c r="B36" s="15" t="s">
        <v>55</v>
      </c>
      <c r="C36" s="95" t="str">
        <f>IF(C16=0,"",(C16))</f>
        <v>Polat</v>
      </c>
      <c r="D36" s="95" t="str">
        <f>IF(C21=0,"",(C21))</f>
        <v>Pereira</v>
      </c>
      <c r="E36" s="18">
        <v>12</v>
      </c>
      <c r="F36" s="19">
        <v>10</v>
      </c>
      <c r="G36" s="18">
        <v>7</v>
      </c>
      <c r="H36" s="19">
        <v>11</v>
      </c>
      <c r="I36" s="20">
        <v>10</v>
      </c>
      <c r="J36" s="21">
        <v>12</v>
      </c>
      <c r="K36" s="20">
        <v>11</v>
      </c>
      <c r="L36" s="21">
        <v>4</v>
      </c>
      <c r="M36" s="20">
        <v>11</v>
      </c>
      <c r="N36" s="21">
        <v>4</v>
      </c>
      <c r="O36" s="73">
        <v>2</v>
      </c>
      <c r="P36" s="23">
        <v>3</v>
      </c>
      <c r="Q36" s="24" t="s">
        <v>175</v>
      </c>
      <c r="R36" s="9"/>
    </row>
    <row r="37" spans="1:18" ht="19.5" customHeight="1">
      <c r="A37" s="72"/>
      <c r="B37" s="15" t="s">
        <v>51</v>
      </c>
      <c r="C37" s="95" t="str">
        <f>IF(C17=0,"",(C17))</f>
        <v>Beck</v>
      </c>
      <c r="D37" s="95" t="str">
        <f>IF(C20=0,"",(C20))</f>
        <v>Turkanovic</v>
      </c>
      <c r="E37" s="18">
        <v>8</v>
      </c>
      <c r="F37" s="19">
        <v>11</v>
      </c>
      <c r="G37" s="18">
        <v>7</v>
      </c>
      <c r="H37" s="19">
        <v>11</v>
      </c>
      <c r="I37" s="20">
        <v>8</v>
      </c>
      <c r="J37" s="21">
        <v>11</v>
      </c>
      <c r="K37" s="20"/>
      <c r="L37" s="21"/>
      <c r="M37" s="20"/>
      <c r="N37" s="21"/>
      <c r="O37" s="73">
        <v>3</v>
      </c>
      <c r="P37" s="23">
        <v>0</v>
      </c>
      <c r="Q37" s="24" t="s">
        <v>176</v>
      </c>
      <c r="R37" s="9"/>
    </row>
    <row r="38" spans="1:18" ht="19.5" customHeight="1" thickBot="1">
      <c r="A38" s="129"/>
      <c r="B38" s="130" t="s">
        <v>74</v>
      </c>
      <c r="C38" s="131" t="str">
        <f>IF(C19=0,"",(C19))</f>
        <v>Egoyan</v>
      </c>
      <c r="D38" s="131">
        <f>IF(C23=0,"",(C23))</f>
      </c>
      <c r="E38" s="132"/>
      <c r="F38" s="133"/>
      <c r="G38" s="132"/>
      <c r="H38" s="133"/>
      <c r="I38" s="134"/>
      <c r="J38" s="135"/>
      <c r="K38" s="134"/>
      <c r="L38" s="135"/>
      <c r="M38" s="134"/>
      <c r="N38" s="135"/>
      <c r="O38" s="136"/>
      <c r="P38" s="137"/>
      <c r="Q38" s="138"/>
      <c r="R38" s="9"/>
    </row>
    <row r="39" spans="1:18" ht="19.5" customHeight="1" thickTop="1">
      <c r="A39" s="139"/>
      <c r="B39" s="140" t="s">
        <v>56</v>
      </c>
      <c r="C39" s="141" t="str">
        <f>IF(C15=0,"",(C15))</f>
        <v>Bingesser</v>
      </c>
      <c r="D39" s="141" t="str">
        <f>IF(C21=0,"",(C21))</f>
        <v>Pereira</v>
      </c>
      <c r="E39" s="142">
        <v>13</v>
      </c>
      <c r="F39" s="143">
        <v>11</v>
      </c>
      <c r="G39" s="142">
        <v>11</v>
      </c>
      <c r="H39" s="143">
        <v>6</v>
      </c>
      <c r="I39" s="144">
        <v>11</v>
      </c>
      <c r="J39" s="145">
        <v>7</v>
      </c>
      <c r="K39" s="144"/>
      <c r="L39" s="145"/>
      <c r="M39" s="144"/>
      <c r="N39" s="145"/>
      <c r="O39" s="146">
        <v>3</v>
      </c>
      <c r="P39" s="147">
        <v>0</v>
      </c>
      <c r="Q39" s="148" t="s">
        <v>178</v>
      </c>
      <c r="R39" s="9"/>
    </row>
    <row r="40" spans="1:18" ht="19.5" customHeight="1">
      <c r="A40" s="74"/>
      <c r="B40" s="50" t="s">
        <v>52</v>
      </c>
      <c r="C40" s="96" t="str">
        <f>IF(C16=0,"",(C16))</f>
        <v>Polat</v>
      </c>
      <c r="D40" s="96" t="str">
        <f>IF(C20=0,"",(C20))</f>
        <v>Turkanovic</v>
      </c>
      <c r="E40" s="51">
        <v>10</v>
      </c>
      <c r="F40" s="75">
        <v>12</v>
      </c>
      <c r="G40" s="51">
        <v>11</v>
      </c>
      <c r="H40" s="75">
        <v>7</v>
      </c>
      <c r="I40" s="52">
        <v>11</v>
      </c>
      <c r="J40" s="76">
        <v>8</v>
      </c>
      <c r="K40" s="52">
        <v>13</v>
      </c>
      <c r="L40" s="76">
        <v>11</v>
      </c>
      <c r="M40" s="52"/>
      <c r="N40" s="76"/>
      <c r="O40" s="77">
        <v>3</v>
      </c>
      <c r="P40" s="78">
        <v>1</v>
      </c>
      <c r="Q40" s="79" t="s">
        <v>182</v>
      </c>
      <c r="R40" s="9"/>
    </row>
    <row r="41" spans="1:18" ht="19.5" customHeight="1">
      <c r="A41" s="170"/>
      <c r="B41" s="171" t="s">
        <v>42</v>
      </c>
      <c r="C41" s="172" t="str">
        <f>IF(C17=0,"",(C17))</f>
        <v>Beck</v>
      </c>
      <c r="D41" s="172" t="str">
        <f>IF(C19=0,"",(C19))</f>
        <v>Egoyan</v>
      </c>
      <c r="E41" s="173">
        <v>4</v>
      </c>
      <c r="F41" s="174">
        <v>11</v>
      </c>
      <c r="G41" s="173">
        <v>9</v>
      </c>
      <c r="H41" s="174">
        <v>11</v>
      </c>
      <c r="I41" s="175">
        <v>9</v>
      </c>
      <c r="J41" s="176">
        <v>11</v>
      </c>
      <c r="K41" s="175"/>
      <c r="L41" s="176"/>
      <c r="M41" s="175"/>
      <c r="N41" s="176"/>
      <c r="O41" s="177">
        <v>0</v>
      </c>
      <c r="P41" s="178">
        <v>3</v>
      </c>
      <c r="Q41" s="179" t="s">
        <v>180</v>
      </c>
      <c r="R41" s="9"/>
    </row>
    <row r="42" spans="1:18" ht="19.5" customHeight="1" thickBot="1">
      <c r="A42" s="149"/>
      <c r="B42" s="150" t="s">
        <v>75</v>
      </c>
      <c r="C42" s="151" t="str">
        <f>IF(C18=0,"",(C18))</f>
        <v>Krasniqi</v>
      </c>
      <c r="D42" s="151">
        <f>IF(C23=0,"",(C23))</f>
      </c>
      <c r="E42" s="152"/>
      <c r="F42" s="153"/>
      <c r="G42" s="152"/>
      <c r="H42" s="153"/>
      <c r="I42" s="154"/>
      <c r="J42" s="155"/>
      <c r="K42" s="154"/>
      <c r="L42" s="155"/>
      <c r="M42" s="154"/>
      <c r="N42" s="155"/>
      <c r="O42" s="156"/>
      <c r="P42" s="157"/>
      <c r="Q42" s="158"/>
      <c r="R42" s="9"/>
    </row>
    <row r="43" spans="1:18" ht="19.5" customHeight="1" thickTop="1">
      <c r="A43" s="159"/>
      <c r="B43" s="160" t="s">
        <v>49</v>
      </c>
      <c r="C43" s="161" t="str">
        <f>IF(C15=0,"",(C15))</f>
        <v>Bingesser</v>
      </c>
      <c r="D43" s="161" t="str">
        <f>IF(C20=0,"",(C20))</f>
        <v>Turkanovic</v>
      </c>
      <c r="E43" s="162">
        <v>11</v>
      </c>
      <c r="F43" s="163">
        <v>7</v>
      </c>
      <c r="G43" s="162">
        <v>11</v>
      </c>
      <c r="H43" s="163">
        <v>5</v>
      </c>
      <c r="I43" s="164">
        <v>11</v>
      </c>
      <c r="J43" s="165">
        <v>6</v>
      </c>
      <c r="K43" s="164"/>
      <c r="L43" s="165"/>
      <c r="M43" s="164"/>
      <c r="N43" s="165"/>
      <c r="O43" s="166">
        <v>3</v>
      </c>
      <c r="P43" s="167">
        <v>0</v>
      </c>
      <c r="Q43" s="168" t="s">
        <v>178</v>
      </c>
      <c r="R43" s="9"/>
    </row>
    <row r="44" spans="1:18" ht="19.5" customHeight="1">
      <c r="A44" s="72"/>
      <c r="B44" s="15" t="s">
        <v>44</v>
      </c>
      <c r="C44" s="95" t="str">
        <f>IF(C16=0,"",(C16))</f>
        <v>Polat</v>
      </c>
      <c r="D44" s="95" t="str">
        <f>IF(C19=0,"",(C19))</f>
        <v>Egoyan</v>
      </c>
      <c r="E44" s="18">
        <v>10</v>
      </c>
      <c r="F44" s="19">
        <v>12</v>
      </c>
      <c r="G44" s="18">
        <v>11</v>
      </c>
      <c r="H44" s="19">
        <v>4</v>
      </c>
      <c r="I44" s="20">
        <v>4</v>
      </c>
      <c r="J44" s="21">
        <v>11</v>
      </c>
      <c r="K44" s="20">
        <v>14</v>
      </c>
      <c r="L44" s="21">
        <v>12</v>
      </c>
      <c r="M44" s="20">
        <v>8</v>
      </c>
      <c r="N44" s="21">
        <v>11</v>
      </c>
      <c r="O44" s="73">
        <v>2</v>
      </c>
      <c r="P44" s="23">
        <v>3</v>
      </c>
      <c r="Q44" s="24" t="s">
        <v>180</v>
      </c>
      <c r="R44" s="9"/>
    </row>
    <row r="45" spans="1:18" ht="19.5" customHeight="1">
      <c r="A45" s="72"/>
      <c r="B45" s="15" t="s">
        <v>64</v>
      </c>
      <c r="C45" s="95" t="str">
        <f>IF(C18=0,"",(C18))</f>
        <v>Krasniqi</v>
      </c>
      <c r="D45" s="95" t="str">
        <f>IF(C22=0,"",(C22))</f>
        <v>Sirinok</v>
      </c>
      <c r="E45" s="18">
        <v>8</v>
      </c>
      <c r="F45" s="19">
        <v>11</v>
      </c>
      <c r="G45" s="18">
        <v>11</v>
      </c>
      <c r="H45" s="19">
        <v>6</v>
      </c>
      <c r="I45" s="20">
        <v>7</v>
      </c>
      <c r="J45" s="21">
        <v>11</v>
      </c>
      <c r="K45" s="20">
        <v>11</v>
      </c>
      <c r="L45" s="21">
        <v>13</v>
      </c>
      <c r="M45" s="20"/>
      <c r="N45" s="21"/>
      <c r="O45" s="73">
        <v>1</v>
      </c>
      <c r="P45" s="23">
        <v>3</v>
      </c>
      <c r="Q45" s="24" t="s">
        <v>181</v>
      </c>
      <c r="R45" s="9"/>
    </row>
    <row r="46" spans="1:18" ht="19.5" customHeight="1" thickBot="1">
      <c r="A46" s="129"/>
      <c r="B46" s="130" t="s">
        <v>76</v>
      </c>
      <c r="C46" s="131" t="str">
        <f>IF(C21=0,"",(C21))</f>
        <v>Pereira</v>
      </c>
      <c r="D46" s="131">
        <f>IF(C23=0,"",(C23))</f>
      </c>
      <c r="E46" s="132"/>
      <c r="F46" s="133"/>
      <c r="G46" s="132"/>
      <c r="H46" s="133"/>
      <c r="I46" s="134"/>
      <c r="J46" s="135"/>
      <c r="K46" s="134"/>
      <c r="L46" s="135"/>
      <c r="M46" s="134"/>
      <c r="N46" s="135"/>
      <c r="O46" s="136"/>
      <c r="P46" s="137"/>
      <c r="Q46" s="138"/>
      <c r="R46" s="9"/>
    </row>
    <row r="47" spans="1:18" ht="19.5" customHeight="1" thickTop="1">
      <c r="A47" s="139"/>
      <c r="B47" s="140" t="s">
        <v>43</v>
      </c>
      <c r="C47" s="141" t="str">
        <f>IF(C15=0,"",(C15))</f>
        <v>Bingesser</v>
      </c>
      <c r="D47" s="141" t="str">
        <f>IF(C19=0,"",(C19))</f>
        <v>Egoyan</v>
      </c>
      <c r="E47" s="142">
        <v>11</v>
      </c>
      <c r="F47" s="143">
        <v>4</v>
      </c>
      <c r="G47" s="142">
        <v>11</v>
      </c>
      <c r="H47" s="143">
        <v>6</v>
      </c>
      <c r="I47" s="144">
        <v>9</v>
      </c>
      <c r="J47" s="145">
        <v>11</v>
      </c>
      <c r="K47" s="144">
        <v>5</v>
      </c>
      <c r="L47" s="145">
        <v>11</v>
      </c>
      <c r="M47" s="144">
        <v>11</v>
      </c>
      <c r="N47" s="145">
        <v>8</v>
      </c>
      <c r="O47" s="146">
        <v>3</v>
      </c>
      <c r="P47" s="147">
        <v>2</v>
      </c>
      <c r="Q47" s="148" t="s">
        <v>178</v>
      </c>
      <c r="R47" s="9"/>
    </row>
    <row r="48" spans="1:18" ht="19.5" customHeight="1">
      <c r="A48" s="74"/>
      <c r="B48" s="50" t="s">
        <v>17</v>
      </c>
      <c r="C48" s="96" t="str">
        <f>IF(C16=0,"",(C16))</f>
        <v>Polat</v>
      </c>
      <c r="D48" s="96" t="str">
        <f>IF(C18=0,"",(C18))</f>
        <v>Krasniqi</v>
      </c>
      <c r="E48" s="51">
        <v>11</v>
      </c>
      <c r="F48" s="75">
        <v>8</v>
      </c>
      <c r="G48" s="51">
        <v>11</v>
      </c>
      <c r="H48" s="75">
        <v>8</v>
      </c>
      <c r="I48" s="52">
        <v>3</v>
      </c>
      <c r="J48" s="76">
        <v>11</v>
      </c>
      <c r="K48" s="52">
        <v>11</v>
      </c>
      <c r="L48" s="76">
        <v>8</v>
      </c>
      <c r="M48" s="52"/>
      <c r="N48" s="76"/>
      <c r="O48" s="77">
        <v>3</v>
      </c>
      <c r="P48" s="78">
        <v>1</v>
      </c>
      <c r="Q48" s="79" t="s">
        <v>182</v>
      </c>
      <c r="R48" s="9"/>
    </row>
    <row r="49" spans="1:18" ht="19.5" customHeight="1">
      <c r="A49" s="74"/>
      <c r="B49" s="50" t="s">
        <v>77</v>
      </c>
      <c r="C49" s="96" t="str">
        <f>IF(C17=0,"",(C17))</f>
        <v>Beck</v>
      </c>
      <c r="D49" s="96">
        <f>IF(C23=0,"",(C23))</f>
      </c>
      <c r="E49" s="51"/>
      <c r="F49" s="75"/>
      <c r="G49" s="51"/>
      <c r="H49" s="75"/>
      <c r="I49" s="52"/>
      <c r="J49" s="76"/>
      <c r="K49" s="52"/>
      <c r="L49" s="76"/>
      <c r="M49" s="52"/>
      <c r="N49" s="76"/>
      <c r="O49" s="77"/>
      <c r="P49" s="78"/>
      <c r="Q49" s="79"/>
      <c r="R49" s="9"/>
    </row>
    <row r="50" spans="1:18" ht="19.5" customHeight="1" thickBot="1">
      <c r="A50" s="149"/>
      <c r="B50" s="150" t="s">
        <v>66</v>
      </c>
      <c r="C50" s="151" t="str">
        <f>IF(C20=0,"",(C20))</f>
        <v>Turkanovic</v>
      </c>
      <c r="D50" s="151" t="str">
        <f>IF(C22=0,"",(C22))</f>
        <v>Sirinok</v>
      </c>
      <c r="E50" s="152">
        <v>11</v>
      </c>
      <c r="F50" s="153">
        <v>7</v>
      </c>
      <c r="G50" s="152">
        <v>9</v>
      </c>
      <c r="H50" s="153">
        <v>11</v>
      </c>
      <c r="I50" s="154">
        <v>11</v>
      </c>
      <c r="J50" s="155">
        <v>8</v>
      </c>
      <c r="K50" s="154">
        <v>9</v>
      </c>
      <c r="L50" s="155">
        <v>11</v>
      </c>
      <c r="M50" s="154">
        <v>12</v>
      </c>
      <c r="N50" s="155">
        <v>10</v>
      </c>
      <c r="O50" s="156">
        <v>3</v>
      </c>
      <c r="P50" s="157">
        <v>2</v>
      </c>
      <c r="Q50" s="158" t="s">
        <v>176</v>
      </c>
      <c r="R50" s="9"/>
    </row>
    <row r="51" spans="1:18" ht="19.5" customHeight="1" thickTop="1">
      <c r="A51" s="159"/>
      <c r="B51" s="160" t="s">
        <v>14</v>
      </c>
      <c r="C51" s="161" t="str">
        <f>IF(C15=0,"",(C15))</f>
        <v>Bingesser</v>
      </c>
      <c r="D51" s="161" t="str">
        <f>IF(C18=0,"",(C18))</f>
        <v>Krasniqi</v>
      </c>
      <c r="E51" s="162">
        <v>11</v>
      </c>
      <c r="F51" s="163">
        <v>5</v>
      </c>
      <c r="G51" s="162">
        <v>5</v>
      </c>
      <c r="H51" s="163">
        <v>11</v>
      </c>
      <c r="I51" s="164">
        <v>11</v>
      </c>
      <c r="J51" s="165">
        <v>9</v>
      </c>
      <c r="K51" s="164">
        <v>11</v>
      </c>
      <c r="L51" s="165">
        <v>6</v>
      </c>
      <c r="M51" s="164"/>
      <c r="N51" s="165"/>
      <c r="O51" s="166">
        <v>3</v>
      </c>
      <c r="P51" s="167">
        <v>1</v>
      </c>
      <c r="Q51" s="168" t="s">
        <v>178</v>
      </c>
      <c r="R51" s="9"/>
    </row>
    <row r="52" spans="1:18" ht="19.5" customHeight="1">
      <c r="A52" s="72"/>
      <c r="B52" s="15" t="s">
        <v>15</v>
      </c>
      <c r="C52" s="95" t="str">
        <f>IF(C16=0,"",(C16))</f>
        <v>Polat</v>
      </c>
      <c r="D52" s="95" t="str">
        <f>IF(C17=0,"",(C17))</f>
        <v>Beck</v>
      </c>
      <c r="E52" s="18">
        <v>11</v>
      </c>
      <c r="F52" s="19">
        <v>6</v>
      </c>
      <c r="G52" s="18">
        <v>8</v>
      </c>
      <c r="H52" s="19">
        <v>11</v>
      </c>
      <c r="I52" s="20">
        <v>9</v>
      </c>
      <c r="J52" s="21">
        <v>11</v>
      </c>
      <c r="K52" s="20">
        <v>11</v>
      </c>
      <c r="L52" s="21">
        <v>2</v>
      </c>
      <c r="M52" s="20">
        <v>11</v>
      </c>
      <c r="N52" s="21">
        <v>9</v>
      </c>
      <c r="O52" s="73">
        <v>3</v>
      </c>
      <c r="P52" s="23">
        <v>2</v>
      </c>
      <c r="Q52" s="24" t="s">
        <v>182</v>
      </c>
      <c r="R52" s="9"/>
    </row>
    <row r="53" spans="1:18" ht="19.5" customHeight="1">
      <c r="A53" s="72"/>
      <c r="B53" s="15" t="s">
        <v>60</v>
      </c>
      <c r="C53" s="95" t="str">
        <f>IF(C19=0,"",(C19))</f>
        <v>Egoyan</v>
      </c>
      <c r="D53" s="95" t="str">
        <f>IF(C21=0,"",(C21))</f>
        <v>Pereira</v>
      </c>
      <c r="E53" s="18">
        <v>9</v>
      </c>
      <c r="F53" s="19">
        <v>11</v>
      </c>
      <c r="G53" s="18">
        <v>11</v>
      </c>
      <c r="H53" s="19">
        <v>4</v>
      </c>
      <c r="I53" s="20">
        <v>12</v>
      </c>
      <c r="J53" s="21">
        <v>10</v>
      </c>
      <c r="K53" s="20">
        <v>8</v>
      </c>
      <c r="L53" s="21">
        <v>11</v>
      </c>
      <c r="M53" s="20">
        <v>13</v>
      </c>
      <c r="N53" s="21">
        <v>15</v>
      </c>
      <c r="O53" s="73">
        <v>2</v>
      </c>
      <c r="P53" s="23">
        <v>3</v>
      </c>
      <c r="Q53" s="24" t="s">
        <v>175</v>
      </c>
      <c r="R53" s="9"/>
    </row>
    <row r="54" spans="1:18" ht="19.5" customHeight="1" thickBot="1">
      <c r="A54" s="129"/>
      <c r="B54" s="130" t="s">
        <v>78</v>
      </c>
      <c r="C54" s="131" t="str">
        <f>IF(C22=0,"",(C22))</f>
        <v>Sirinok</v>
      </c>
      <c r="D54" s="131">
        <f>IF(C23=0,"",(C23))</f>
      </c>
      <c r="E54" s="132"/>
      <c r="F54" s="133"/>
      <c r="G54" s="132"/>
      <c r="H54" s="133"/>
      <c r="I54" s="134"/>
      <c r="J54" s="135"/>
      <c r="K54" s="134"/>
      <c r="L54" s="135"/>
      <c r="M54" s="134"/>
      <c r="N54" s="135"/>
      <c r="O54" s="136"/>
      <c r="P54" s="137"/>
      <c r="Q54" s="138"/>
      <c r="R54" s="9"/>
    </row>
    <row r="55" spans="1:18" ht="19.5" customHeight="1" thickTop="1">
      <c r="A55" s="139"/>
      <c r="B55" s="140" t="s">
        <v>16</v>
      </c>
      <c r="C55" s="141" t="str">
        <f>IF(C15=0,"",(C15))</f>
        <v>Bingesser</v>
      </c>
      <c r="D55" s="141" t="str">
        <f>IF(C17=0,"",(C17))</f>
        <v>Beck</v>
      </c>
      <c r="E55" s="142">
        <v>12</v>
      </c>
      <c r="F55" s="143">
        <v>10</v>
      </c>
      <c r="G55" s="142">
        <v>11</v>
      </c>
      <c r="H55" s="143">
        <v>2</v>
      </c>
      <c r="I55" s="144">
        <v>6</v>
      </c>
      <c r="J55" s="145">
        <v>11</v>
      </c>
      <c r="K55" s="144">
        <v>11</v>
      </c>
      <c r="L55" s="145">
        <v>7</v>
      </c>
      <c r="M55" s="144"/>
      <c r="N55" s="145"/>
      <c r="O55" s="146">
        <v>3</v>
      </c>
      <c r="P55" s="147">
        <v>1</v>
      </c>
      <c r="Q55" s="148" t="s">
        <v>178</v>
      </c>
      <c r="R55" s="9"/>
    </row>
    <row r="56" spans="1:18" ht="19.5" customHeight="1">
      <c r="A56" s="74"/>
      <c r="B56" s="50" t="s">
        <v>57</v>
      </c>
      <c r="C56" s="96" t="str">
        <f>IF(C18=0,"",(C18))</f>
        <v>Krasniqi</v>
      </c>
      <c r="D56" s="96" t="str">
        <f>IF(C21=0,"",(C21))</f>
        <v>Pereira</v>
      </c>
      <c r="E56" s="51">
        <v>12</v>
      </c>
      <c r="F56" s="75">
        <v>10</v>
      </c>
      <c r="G56" s="51">
        <v>13</v>
      </c>
      <c r="H56" s="75">
        <v>11</v>
      </c>
      <c r="I56" s="52">
        <v>12</v>
      </c>
      <c r="J56" s="76">
        <v>10</v>
      </c>
      <c r="K56" s="52"/>
      <c r="L56" s="76"/>
      <c r="M56" s="52"/>
      <c r="N56" s="76"/>
      <c r="O56" s="77">
        <v>3</v>
      </c>
      <c r="P56" s="78">
        <v>0</v>
      </c>
      <c r="Q56" s="79" t="s">
        <v>177</v>
      </c>
      <c r="R56" s="9"/>
    </row>
    <row r="57" spans="1:18" ht="19.5" customHeight="1">
      <c r="A57" s="74"/>
      <c r="B57" s="50" t="s">
        <v>67</v>
      </c>
      <c r="C57" s="96" t="str">
        <f>IF(C19=0,"",(C19))</f>
        <v>Egoyan</v>
      </c>
      <c r="D57" s="96" t="str">
        <f>IF(C22=0,"",(C22))</f>
        <v>Sirinok</v>
      </c>
      <c r="E57" s="51">
        <v>11</v>
      </c>
      <c r="F57" s="75">
        <v>6</v>
      </c>
      <c r="G57" s="51">
        <v>11</v>
      </c>
      <c r="H57" s="75">
        <v>9</v>
      </c>
      <c r="I57" s="52">
        <v>11</v>
      </c>
      <c r="J57" s="76">
        <v>4</v>
      </c>
      <c r="K57" s="52"/>
      <c r="L57" s="76"/>
      <c r="M57" s="52"/>
      <c r="N57" s="76"/>
      <c r="O57" s="77">
        <v>3</v>
      </c>
      <c r="P57" s="78">
        <v>0</v>
      </c>
      <c r="Q57" s="79" t="s">
        <v>180</v>
      </c>
      <c r="R57" s="9"/>
    </row>
    <row r="58" spans="1:18" ht="19.5" customHeight="1" thickBot="1">
      <c r="A58" s="149"/>
      <c r="B58" s="150" t="s">
        <v>79</v>
      </c>
      <c r="C58" s="151" t="str">
        <f>IF(C20=0,"",(C20))</f>
        <v>Turkanovic</v>
      </c>
      <c r="D58" s="151">
        <f>IF(C23=0,"",(C23))</f>
      </c>
      <c r="E58" s="152"/>
      <c r="F58" s="153"/>
      <c r="G58" s="152"/>
      <c r="H58" s="153"/>
      <c r="I58" s="154"/>
      <c r="J58" s="155"/>
      <c r="K58" s="154"/>
      <c r="L58" s="155"/>
      <c r="M58" s="154"/>
      <c r="N58" s="155"/>
      <c r="O58" s="156"/>
      <c r="P58" s="157"/>
      <c r="Q58" s="158"/>
      <c r="R58" s="9"/>
    </row>
    <row r="59" spans="1:18" ht="19.5" customHeight="1" thickTop="1">
      <c r="A59" s="159"/>
      <c r="B59" s="160" t="s">
        <v>19</v>
      </c>
      <c r="C59" s="161" t="str">
        <f>IF(C15=0,"",(C15))</f>
        <v>Bingesser</v>
      </c>
      <c r="D59" s="161" t="str">
        <f>IF(C16=0,"",(C16))</f>
        <v>Polat</v>
      </c>
      <c r="E59" s="162">
        <v>11</v>
      </c>
      <c r="F59" s="163">
        <v>7</v>
      </c>
      <c r="G59" s="162">
        <v>11</v>
      </c>
      <c r="H59" s="163">
        <v>9</v>
      </c>
      <c r="I59" s="164">
        <v>11</v>
      </c>
      <c r="J59" s="165">
        <v>1</v>
      </c>
      <c r="K59" s="164"/>
      <c r="L59" s="165"/>
      <c r="M59" s="164"/>
      <c r="N59" s="165"/>
      <c r="O59" s="166">
        <v>3</v>
      </c>
      <c r="P59" s="167">
        <v>0</v>
      </c>
      <c r="Q59" s="168" t="s">
        <v>178</v>
      </c>
      <c r="R59" s="9"/>
    </row>
    <row r="60" spans="1:18" ht="19.5" customHeight="1">
      <c r="A60" s="72"/>
      <c r="B60" s="15" t="s">
        <v>18</v>
      </c>
      <c r="C60" s="95" t="str">
        <f>IF(C17=0,"",(C17))</f>
        <v>Beck</v>
      </c>
      <c r="D60" s="95" t="str">
        <f>IF(C18=0,"",(C18))</f>
        <v>Krasniqi</v>
      </c>
      <c r="E60" s="18">
        <v>8</v>
      </c>
      <c r="F60" s="19">
        <v>11</v>
      </c>
      <c r="G60" s="18">
        <v>8</v>
      </c>
      <c r="H60" s="19">
        <v>11</v>
      </c>
      <c r="I60" s="20">
        <v>9</v>
      </c>
      <c r="J60" s="21">
        <v>11</v>
      </c>
      <c r="K60" s="20"/>
      <c r="L60" s="21"/>
      <c r="M60" s="20"/>
      <c r="N60" s="21"/>
      <c r="O60" s="73">
        <v>0</v>
      </c>
      <c r="P60" s="23">
        <v>3</v>
      </c>
      <c r="Q60" s="24" t="s">
        <v>177</v>
      </c>
      <c r="R60" s="9"/>
    </row>
    <row r="61" spans="1:18" ht="19.5" customHeight="1">
      <c r="A61" s="72"/>
      <c r="B61" s="15" t="s">
        <v>53</v>
      </c>
      <c r="C61" s="95" t="str">
        <f>IF(C19=0,"",(C19))</f>
        <v>Egoyan</v>
      </c>
      <c r="D61" s="95" t="str">
        <f>IF(C20=0,"",(C20))</f>
        <v>Turkanovic</v>
      </c>
      <c r="E61" s="18">
        <v>11</v>
      </c>
      <c r="F61" s="19">
        <v>4</v>
      </c>
      <c r="G61" s="18">
        <v>11</v>
      </c>
      <c r="H61" s="19">
        <v>9</v>
      </c>
      <c r="I61" s="20">
        <v>11</v>
      </c>
      <c r="J61" s="21">
        <v>9</v>
      </c>
      <c r="K61" s="20"/>
      <c r="L61" s="21"/>
      <c r="M61" s="20"/>
      <c r="N61" s="21"/>
      <c r="O61" s="73">
        <v>3</v>
      </c>
      <c r="P61" s="23">
        <v>0</v>
      </c>
      <c r="Q61" s="24" t="s">
        <v>180</v>
      </c>
      <c r="R61" s="9"/>
    </row>
    <row r="62" spans="1:18" ht="19.5" customHeight="1" thickBot="1">
      <c r="A62" s="72"/>
      <c r="B62" s="15" t="s">
        <v>69</v>
      </c>
      <c r="C62" s="95" t="str">
        <f>IF(C21=0,"",(C21))</f>
        <v>Pereira</v>
      </c>
      <c r="D62" s="95" t="str">
        <f>IF(C22=0,"",(C22))</f>
        <v>Sirinok</v>
      </c>
      <c r="E62" s="18">
        <v>12</v>
      </c>
      <c r="F62" s="19">
        <v>10</v>
      </c>
      <c r="G62" s="18">
        <v>11</v>
      </c>
      <c r="H62" s="19">
        <v>8</v>
      </c>
      <c r="I62" s="20">
        <v>6</v>
      </c>
      <c r="J62" s="21">
        <v>11</v>
      </c>
      <c r="K62" s="20">
        <v>11</v>
      </c>
      <c r="L62" s="21">
        <v>5</v>
      </c>
      <c r="M62" s="20"/>
      <c r="N62" s="21"/>
      <c r="O62" s="20">
        <v>3</v>
      </c>
      <c r="P62" s="25">
        <v>1</v>
      </c>
      <c r="Q62" s="24" t="s">
        <v>175</v>
      </c>
      <c r="R62" s="9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5" ht="15.75">
      <c r="C64" s="7"/>
      <c r="D64" s="7"/>
      <c r="E64" s="7"/>
    </row>
    <row r="65" s="82" customFormat="1" ht="18" customHeight="1"/>
    <row r="66" s="82" customFormat="1" ht="18" customHeight="1"/>
    <row r="67" s="82" customFormat="1" ht="18" customHeight="1"/>
    <row r="68" s="82" customFormat="1" ht="18" customHeight="1"/>
    <row r="69" s="82" customFormat="1" ht="18" customHeight="1"/>
    <row r="70" s="82" customFormat="1" ht="18" customHeight="1"/>
    <row r="71" s="82" customFormat="1" ht="18" customHeight="1"/>
    <row r="72" s="82" customFormat="1" ht="18" customHeight="1"/>
    <row r="73" s="82" customFormat="1" ht="18" customHeight="1"/>
    <row r="74" s="82" customFormat="1" ht="18" customHeight="1"/>
  </sheetData>
  <mergeCells count="50">
    <mergeCell ref="K26:L26"/>
    <mergeCell ref="M26:N26"/>
    <mergeCell ref="O26:P26"/>
    <mergeCell ref="C26:D26"/>
    <mergeCell ref="E26:F26"/>
    <mergeCell ref="G26:H26"/>
    <mergeCell ref="I26:J26"/>
    <mergeCell ref="H23:I23"/>
    <mergeCell ref="L23:M23"/>
    <mergeCell ref="N23:O23"/>
    <mergeCell ref="P23:Q23"/>
    <mergeCell ref="H21:I21"/>
    <mergeCell ref="L21:M21"/>
    <mergeCell ref="N21:O21"/>
    <mergeCell ref="P21:Q21"/>
    <mergeCell ref="H20:I20"/>
    <mergeCell ref="L20:M20"/>
    <mergeCell ref="N20:O20"/>
    <mergeCell ref="P20:Q20"/>
    <mergeCell ref="H19:I19"/>
    <mergeCell ref="L19:M19"/>
    <mergeCell ref="N19:O19"/>
    <mergeCell ref="P19:Q19"/>
    <mergeCell ref="H18:I18"/>
    <mergeCell ref="L18:M18"/>
    <mergeCell ref="N18:O18"/>
    <mergeCell ref="P18:Q18"/>
    <mergeCell ref="H17:I17"/>
    <mergeCell ref="L17:M17"/>
    <mergeCell ref="N17:O17"/>
    <mergeCell ref="P17:Q17"/>
    <mergeCell ref="H16:I16"/>
    <mergeCell ref="L16:M16"/>
    <mergeCell ref="N16:O16"/>
    <mergeCell ref="P14:Q14"/>
    <mergeCell ref="H15:I15"/>
    <mergeCell ref="L15:M15"/>
    <mergeCell ref="N15:O15"/>
    <mergeCell ref="P15:Q15"/>
    <mergeCell ref="P16:Q16"/>
    <mergeCell ref="F13:I13"/>
    <mergeCell ref="J13:M13"/>
    <mergeCell ref="N13:O13"/>
    <mergeCell ref="H14:I14"/>
    <mergeCell ref="L14:M14"/>
    <mergeCell ref="N14:O14"/>
    <mergeCell ref="P22:Q22"/>
    <mergeCell ref="L22:M22"/>
    <mergeCell ref="N22:O22"/>
    <mergeCell ref="H22:I22"/>
  </mergeCells>
  <printOptions/>
  <pageMargins left="0.3937007874015748" right="0.31496062992125984" top="0.4724409448818898" bottom="0.5511811023622047" header="0.31496062992125984" footer="0.31496062992125984"/>
  <pageSetup blackAndWhite="1" horizontalDpi="300" verticalDpi="300" orientation="portrait" paperSize="9" scale="65" r:id="rId1"/>
  <headerFooter alignWithMargins="0">
    <oddFooter>&amp;L&amp;8&amp;F&amp;C&amp;8&amp;A&amp;R&amp;8Page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O9" sqref="O9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4.140625" style="0" customWidth="1"/>
    <col min="21" max="21" width="4.00390625" style="0" customWidth="1"/>
    <col min="22" max="22" width="4.42187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1" t="s">
        <v>190</v>
      </c>
      <c r="T3" s="181" t="s">
        <v>191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3" t="s">
        <v>192</v>
      </c>
      <c r="T4" s="183" t="s">
        <v>193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1" t="s">
        <v>82</v>
      </c>
      <c r="T5" s="181" t="s">
        <v>83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3" t="s">
        <v>96</v>
      </c>
      <c r="T6" s="183" t="s">
        <v>97</v>
      </c>
      <c r="U6" s="86"/>
      <c r="V6" s="86"/>
    </row>
    <row r="7" spans="3:22" ht="18" customHeight="1" thickBot="1">
      <c r="C7" s="57" t="s">
        <v>40</v>
      </c>
      <c r="D7" s="180" t="s">
        <v>81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1" t="s">
        <v>92</v>
      </c>
      <c r="T7" s="181" t="s">
        <v>194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1" t="s">
        <v>92</v>
      </c>
      <c r="T8" s="181" t="s">
        <v>93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3" t="s">
        <v>195</v>
      </c>
      <c r="T9" s="183" t="s">
        <v>196</v>
      </c>
      <c r="U9" s="86"/>
      <c r="V9" s="86"/>
    </row>
    <row r="10" spans="18:22" ht="13.5" thickBot="1">
      <c r="R10" s="84" t="s">
        <v>70</v>
      </c>
      <c r="S10" s="86"/>
      <c r="T10" s="86"/>
      <c r="U10" s="86"/>
      <c r="V10" s="86"/>
    </row>
    <row r="11" spans="1:22" ht="16.5" thickBot="1">
      <c r="A11" s="1"/>
      <c r="B11" s="1"/>
      <c r="C11" s="60" t="s">
        <v>36</v>
      </c>
      <c r="D11" s="61">
        <v>2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80</v>
      </c>
      <c r="S11" s="86"/>
      <c r="T11" s="86"/>
      <c r="U11" s="86"/>
      <c r="V11" s="86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1" t="s">
        <v>190</v>
      </c>
      <c r="D15" s="181" t="s">
        <v>191</v>
      </c>
      <c r="E15" s="189">
        <v>6</v>
      </c>
      <c r="F15" s="89">
        <f>IF(SUM(E31+G31+I31+K31+M31+E35+G35+I35+K35+M35+E39+G39+I39+K39+M39+E43+G43+I43+K43+M43+E47+G47+I47+K47+M47+E51+G51+I51+K51+M51+E55+G55+I55+K55+M55+E59+G59+I59+K59+M59)=0,"",SUM(E31+G31+I31+K31+M31+E35+G35+I35+K35+M35+E39+G39+I39+K39+M39+E43+G43+I43+K43+M43+E47+G47+I47+K47+M47+E51+G51+I51+K51+M51+E55+G55+I55+K55+M55+E59+G59+I59+K59+M59))</f>
        <v>210</v>
      </c>
      <c r="G15" s="90">
        <f>IF(SUM(F31+H31+J31+L31+N31+F35+H35+J35+L35+N35+F39+H39+J39+L39+N39+F43+H43+J43+L43+N43+F47+H47+J47+L47+N47+F51+H51+J51+L51+N51+F55+H55+J55+L55+N55+F59+H59+J59+L59+N59)=0,"",SUM(F31+H31+J31+L31+N31+F35+H35+J35+L35+N35+F39+H39+J39+L39+N39+F43+H43+J43+L43+N43+F47+H47+J47+L47+N47+F51+H51+J51+L51+N51+F55+H55+J55+L55+N55+F59+H59+J59+L59+N59))</f>
        <v>112</v>
      </c>
      <c r="H15" s="218">
        <f aca="true" t="shared" si="0" ref="H15:H23">SUM(F15/G15)</f>
        <v>1.875</v>
      </c>
      <c r="I15" s="219"/>
      <c r="J15" s="91">
        <f>IF(SUM(O31,O35,O39,O43,O47,O51,O55,O59)=0,"",SUM(O31,O35,O39,O43,O47,O51,O55,O59))</f>
        <v>18</v>
      </c>
      <c r="K15" s="92">
        <f>IF(SUM(P31,P35,P39:P43,P47,P51,P55,P59)=0,"",SUM(P31,P35,P39:P43,P47,P51,P55,P59))</f>
        <v>5</v>
      </c>
      <c r="L15" s="220">
        <f aca="true" t="shared" si="1" ref="L15:L23">SUM(J15/K15)</f>
        <v>3.6</v>
      </c>
      <c r="M15" s="219"/>
      <c r="N15" s="221">
        <f aca="true" t="shared" si="2" ref="N15:N23">IF(SUM(E15*2)=0,"",SUM(E15*2))</f>
        <v>12</v>
      </c>
      <c r="O15" s="222"/>
      <c r="P15" s="223">
        <v>1</v>
      </c>
      <c r="Q15" s="224"/>
    </row>
    <row r="16" spans="1:17" ht="19.5" customHeight="1">
      <c r="A16" s="71" t="s">
        <v>8</v>
      </c>
      <c r="B16" s="11"/>
      <c r="C16" s="183" t="s">
        <v>192</v>
      </c>
      <c r="D16" s="183" t="s">
        <v>193</v>
      </c>
      <c r="E16" s="189">
        <v>4</v>
      </c>
      <c r="F16" s="89">
        <f>IF(SUM(E27+G27+I27+K27+M27+E32+G32+I32+K32+M32+E36+G36+I36+K36+M36+E40+G40+I40+K40+M40+E44+G44+I44+K44+M44+E48+G48+I48+K48+M48+E52+G52+I52+K52+M52+F59+H59+J59+L59+N59)=0,"",SUM(E27+G27+I27+K27+M27+E32+G32+I32+K32+M32+E36+G36+I36+K36+M36+E40+G40+I40+K40+M40+E44+G44+I44+K44+M44+E48+G48+I48+K48+M48+E52+G52+I52+K52+M52+F59+H59+J59+L59+N59))</f>
        <v>211</v>
      </c>
      <c r="G16" s="90">
        <f>IF(SUM(F27+H27+J27+L27+N27+F32+H32+J32+L32+N32+F36+H36+J36+L36+N36+F40+H40+J40+L40+N40+F44+H44+J44+L44+N44+F48+H48+J48+L48+N48+F52+H52+J52+L52+N52+E59+G59+I59+K59+M59)=0,"",SUM(F27+H27+J27+L27+N27+F32+H32+J32+L32+N32+F36+H36+J36+L36+N36+F40+H40+J40+L40+N40+F44+H44+J44+L44+N44+F48+H48+J48+L48+N48+F52+H52+J52+L52+N52+E59+G59+I59+K59+M59))</f>
        <v>177</v>
      </c>
      <c r="H16" s="206">
        <f t="shared" si="0"/>
        <v>1.192090395480226</v>
      </c>
      <c r="I16" s="203"/>
      <c r="J16" s="91">
        <f>IF(SUM(O27,O32,O36,O40,O44,O48,O52,P59)=0,"",SUM(O27,O32,O36,O40,O44,O48,O52,P59))</f>
        <v>14</v>
      </c>
      <c r="K16" s="93">
        <f>IF(SUM(P27,P32,P36,P40,P44,P48,P52,O59)=0,"",SUM(P27,P32,P36,P40,P44,P48,P52,O59))</f>
        <v>9</v>
      </c>
      <c r="L16" s="202">
        <f t="shared" si="1"/>
        <v>1.5555555555555556</v>
      </c>
      <c r="M16" s="203"/>
      <c r="N16" s="204">
        <f t="shared" si="2"/>
        <v>8</v>
      </c>
      <c r="O16" s="205"/>
      <c r="P16" s="200">
        <v>2</v>
      </c>
      <c r="Q16" s="225"/>
    </row>
    <row r="17" spans="1:17" ht="19.5" customHeight="1">
      <c r="A17" s="71" t="s">
        <v>9</v>
      </c>
      <c r="B17" s="11"/>
      <c r="C17" s="181" t="s">
        <v>92</v>
      </c>
      <c r="D17" s="181" t="s">
        <v>194</v>
      </c>
      <c r="E17" s="189">
        <v>2</v>
      </c>
      <c r="F17" s="89">
        <f>IF(SUM(E28+G28+I28+K28+M28+E33+G33+I33+K33+M33+E37+G37+I37+K37+M37+E41+G41+I41+K41+M41+E49+G49+I49+K49+M49+F52+H52+J52+L52+N52+F55+H55+J55+L55+N55+E60+G60+I60+K60+M60)=0,"",SUM(E28+G28+I28+K28+M28+E33+G33+I33+K33+M33+E37+G37+I37+K37+M37+E41+G41+I41+K41+M41+E49+G49+I49+K49+M49+F52+H52+J52+L52+N52+F55+H55+J55+L55+N55+E60+G60+I60+K60+M60))</f>
        <v>177</v>
      </c>
      <c r="G17" s="90">
        <f>IF(SUM(F28+H28+J28+L28+N28+F33+H33+J33+L33+N33+F37+H37+J37+L37+N37+F41+H41+J41+L41+N41+F49+H49+J49+L49+N49+E52+G52+I52+K52+M52+E55+G55+I55+K55+M55+F60+H60+J60+L60+N60)=0,"",SUM(F28+H28+J28+L28+N28+F33+H33+J33+L33+N33+F37+H37+J37+L37+N37+F41+H41+J41+L41+N41+F49+H49+J49+L49+N49+E52+G52+I52+K52+M52+E55+G55+I55+K55+M55+F60+H60+J60+L60+N60))</f>
        <v>214</v>
      </c>
      <c r="H17" s="206">
        <f t="shared" si="0"/>
        <v>0.8271028037383178</v>
      </c>
      <c r="I17" s="203"/>
      <c r="J17" s="91">
        <f>IF(SUM(O28,O33,O37,O41,O49,P52,P55,O60)=0,"",SUM(O28,O33,O37,O41,O49,P52,P55,O60))</f>
        <v>11</v>
      </c>
      <c r="K17" s="93">
        <f>IF(SUM(P28,P33,P37,P41,P49,O52,O55,P60)=0,"",SUM(P28,P33,P37,P41,P49,O52,O55,P60))</f>
        <v>12</v>
      </c>
      <c r="L17" s="202">
        <f t="shared" si="1"/>
        <v>0.9166666666666666</v>
      </c>
      <c r="M17" s="203"/>
      <c r="N17" s="204">
        <f t="shared" si="2"/>
        <v>4</v>
      </c>
      <c r="O17" s="205"/>
      <c r="P17" s="200">
        <v>5</v>
      </c>
      <c r="Q17" s="225"/>
    </row>
    <row r="18" spans="1:17" ht="19.5" customHeight="1">
      <c r="A18" s="71" t="s">
        <v>10</v>
      </c>
      <c r="B18" s="11"/>
      <c r="C18" s="183" t="s">
        <v>195</v>
      </c>
      <c r="D18" s="183" t="s">
        <v>196</v>
      </c>
      <c r="E18" s="189">
        <v>0</v>
      </c>
      <c r="F18" s="89">
        <f>IF(SUM(E29+G29+I29+K29+M29+E34+G34+I34+K34+M34+E42+G42+I42+K42+M42+E45+G45+I45+K45+M45+F48+H48+J48+L48+N48+F51+H51+J51+L51+N51+E56+G56+I56+K56+M56+F60+H60+J60+L60+N60)=0,"",SUM(E29+G29+I29+K29+M29+E34+G34+I34+K34+M34+E42+G42+I42+K42+M42+E45+G45+I45+K45+M45+F48+H48+J48+L48+N48+F51+H51+J51+L51+N51+E56+G56+I56+K56+M56+F60+H60+J60+L60+N60))</f>
        <v>113</v>
      </c>
      <c r="G18" s="90">
        <f>IF(SUM(F29+H29+J29+L29+N29+F34+H34+J34+L34+N34+F42+H42+J42+L42+N42+F45+H45+J45+L45+N45+E48+G48+I48+K48+M48+E51+G51+I51+K51+M51+F56+H56+J56+L56+N56+E60+G60+I60+K60+M60)=0,"",SUM(F29+H29+J29+L29+N29+F34+H34+J34+L34+N34+F42+H42+J42+L42+N42+F45+H45+J45+L45+N45+E48+G48+I48+K48+M48+E51+G51+I51+K51+M51+F56+H56+J56+L56+N56+E60+G60+I60+K60+M60))</f>
        <v>218</v>
      </c>
      <c r="H18" s="206">
        <f t="shared" si="0"/>
        <v>0.518348623853211</v>
      </c>
      <c r="I18" s="203"/>
      <c r="J18" s="91">
        <f>IF(SUM(O29,O34,O42,O45,P48,P51,O56,P60)=0,"",SUM(O29,O34,O42,O45,P48,P51,O56,P60))</f>
        <v>2</v>
      </c>
      <c r="K18" s="93">
        <f>IF(SUM(P29,P34,P42,P45,O48,O51,P56,O60)=0,"",SUM(P29,P34,P42,P45,O48,O51,P56,O60))</f>
        <v>18</v>
      </c>
      <c r="L18" s="202">
        <f t="shared" si="1"/>
        <v>0.1111111111111111</v>
      </c>
      <c r="M18" s="203"/>
      <c r="N18" s="204">
        <f t="shared" si="2"/>
      </c>
      <c r="O18" s="205"/>
      <c r="P18" s="200">
        <v>7</v>
      </c>
      <c r="Q18" s="225"/>
    </row>
    <row r="19" spans="1:17" ht="19.5" customHeight="1">
      <c r="A19" s="99" t="s">
        <v>41</v>
      </c>
      <c r="B19" s="100"/>
      <c r="C19" s="181" t="s">
        <v>82</v>
      </c>
      <c r="D19" s="181" t="s">
        <v>83</v>
      </c>
      <c r="E19" s="190">
        <v>4</v>
      </c>
      <c r="F19" s="101">
        <f>IF(SUM(F29+H29+J29+L29+N29+E38+G38+I38+K38+M38+F41+H41+J41+L41+N41+F44+H44+J44+L44+N44+F47+H47+J47+L47+N47+E53+G53+I53+K53+M53+E57+G57+I57+K57+M57+E61+G61+I61+K61+M61)=0,"",SUM(F29+H29+J29+L29+N29+E38+G38+I38+K38+M38+F41+H41+J41+L41+N41+F44+H44+J44+L44+N44+F47+H47+J47+L47+N47+E53+G53+I53+K53+M53+E57+G57+I57+K57+M57+E61+G61+I61+K61+M61))</f>
        <v>218</v>
      </c>
      <c r="G19" s="102">
        <f>IF(SUM(E29+G29+I29+K29+M29+F38+H38+J38+L38+N38+E41+G41+I41+K41+M41+E44+G44+I44+K44+M44+E47+G47+I47+K47+M47+F53+H53+J53+L53+N53+F57+H57+J57+L57+N57+F61+H61+J61+L61+N61)=0,"",SUM(E29+G29+I29+K29+M29+F38+H38+J38+L38+N38+E41+G41+I41+K41+M41+E44+G44+I44+K44+M44+E47+G47+I47+K47+M47+F53+H53+J53+L53+N53+F57+H57+J57+L57+N57+F61+H61+J61+L61+N61))</f>
        <v>189</v>
      </c>
      <c r="H19" s="206">
        <f t="shared" si="0"/>
        <v>1.1534391534391535</v>
      </c>
      <c r="I19" s="226"/>
      <c r="J19" s="103">
        <f>IF(SUM(P29,O38,P41,P44,P47,O53,O57,O61)=0,"",SUM(P29,O38,P41,P44,P47,O53,O57,O61))</f>
        <v>12</v>
      </c>
      <c r="K19" s="104">
        <f>IF(SUM(O29,P38,O41,O44,O47,P53,P57,P61)=0,"",SUM(O29,P38,O41,O44,O47,P53,P57,P61))</f>
        <v>11</v>
      </c>
      <c r="L19" s="202">
        <f t="shared" si="1"/>
        <v>1.0909090909090908</v>
      </c>
      <c r="M19" s="227"/>
      <c r="N19" s="204">
        <f t="shared" si="2"/>
        <v>8</v>
      </c>
      <c r="O19" s="228"/>
      <c r="P19" s="200">
        <v>3</v>
      </c>
      <c r="Q19" s="229"/>
    </row>
    <row r="20" spans="1:17" ht="19.5" customHeight="1">
      <c r="A20" s="114" t="s">
        <v>48</v>
      </c>
      <c r="B20" s="115"/>
      <c r="C20" s="183" t="s">
        <v>96</v>
      </c>
      <c r="D20" s="183" t="s">
        <v>97</v>
      </c>
      <c r="E20" s="191">
        <v>3</v>
      </c>
      <c r="F20" s="116">
        <f>IF(SUM(E30+G30+I30+K30+M30+F34+H34+J34+L34+N34+F37+H37+J37+L37+N37+F40+H40+J40+L40+N40+F43+H43+J43+L43+N43+E50+G50+I50+K50+M50+E58+G58+I58+K58+M58+F61+H61+J61+L61+N61)=0,"",SUM(E30+G30+I30+K30+M30+F34+H34+J34+L34+N34+F37+H37+J37+L37+N37+F40+H40+J40+L40+N40+F43+H43+J43+L43+N43+E50+G50+I50+K50+M50+E58+G58+I58+K58+M58+F61+H61+J61+L61+N61))</f>
        <v>213</v>
      </c>
      <c r="G20" s="117">
        <f>IF(SUM(F30+H30+J30+L30+N30+E34+G34+I34+K34+M34+E37+G37+I37+K37+M37+E40+G40+I40+K40+M40+E43+G43+I43+K43+M43+F50+H50+J50+L50+N50+F58+H58+J58+L58+N58+E61+G61+I61+K61+M61)=0,"",SUM(F30+H30+J30+L30+N30+E34+G34+I34+K34+M34+E37+G37+I37+K37+M37+E40+G40+I40+K40+M40+E43+G43+I43+K43+M43+F50+H50+J50+L50+N50+F58+H58+J58+L58+N58+E61+G61+I61+K61+M61))</f>
        <v>193</v>
      </c>
      <c r="H20" s="206">
        <f t="shared" si="0"/>
        <v>1.1036269430051813</v>
      </c>
      <c r="I20" s="203"/>
      <c r="J20" s="118">
        <f>IF(SUM(O30,P34,P37,P40,P43,O50,O58,P61)=0,"",SUM(O30,P34,P37,P40,P43,O50,O58,P61))</f>
        <v>13</v>
      </c>
      <c r="K20" s="105">
        <f>IF(SUM(P30,O34,O37,O40,O43,P50,P58,O61)=0,"",SUM(P30,O34,O37,O40,O43,P50,P58,O61))</f>
        <v>9</v>
      </c>
      <c r="L20" s="202">
        <f t="shared" si="1"/>
        <v>1.4444444444444444</v>
      </c>
      <c r="M20" s="203"/>
      <c r="N20" s="204">
        <f t="shared" si="2"/>
        <v>6</v>
      </c>
      <c r="O20" s="205"/>
      <c r="P20" s="200">
        <v>4</v>
      </c>
      <c r="Q20" s="225"/>
    </row>
    <row r="21" spans="1:17" ht="19.5" customHeight="1">
      <c r="A21" s="114" t="s">
        <v>4</v>
      </c>
      <c r="B21" s="115"/>
      <c r="C21" s="181" t="s">
        <v>92</v>
      </c>
      <c r="D21" s="181" t="s">
        <v>93</v>
      </c>
      <c r="E21" s="191">
        <v>1</v>
      </c>
      <c r="F21" s="116">
        <f>IF(SUM(F30+H30+J30+L30+N30+F33+H33+J33+L33+N33+F36+H36+J36+L36+N36+F39+H39+J39+L39+N39+E46+G46+I46+K46+M46+F53+H53+J53+L53+N53+F56+H56+J56+L56+N56+E62+G62+I62+K62+M62)=0,"",SUM(F30+H30+J30+L30+N30+F33+H33+J33+L33+N33+F36+H36+J36+L36+N36+F39+H39+J39+L39+N39+E46+G46+I46+K46+M46+F53+H53+J53+L53+N53+F56+H56+J56+L56+N56+E62+G62+I62+K62+M62))</f>
        <v>203</v>
      </c>
      <c r="G21" s="117">
        <f>IF(SUM(E30+G30+I30+K30+M30+E33+G33+I33+K33+M33+E36+G36+I36+K36+M36+E39+G39+I39+K39+M39+F46+H46+J46+L46+N46+E53+G53+I53+K53+M53+E56+G56+I56+K56+M56+F62+H62+J62+L62+N62)=0,"",SUM(E30+G30+I30+K30+M30+E33+G33+I33+K33+M33+E36+G36+I36+K36+M36+E39+G39+I39+K39+M39+F46+H46+J46+L46+N46+E53+G53+I53+K53+M53+E56+G56+I56+K56+M56+F62+H62+J62+L62+N62))</f>
        <v>242</v>
      </c>
      <c r="H21" s="206">
        <f t="shared" si="0"/>
        <v>0.8388429752066116</v>
      </c>
      <c r="I21" s="203"/>
      <c r="J21" s="118">
        <f>IF(SUM(P30,P33,P36,P39,O46,P53,P56,O62)=0,"",SUM(P30,P33,P36,P39,O46,P53,P56,O62))</f>
        <v>7</v>
      </c>
      <c r="K21" s="105">
        <f>IF(SUM(O30,O33,O36,O39,P46,O53,O56,P62)=0,"",SUM(O30,O33,O36,O39,P46,O53,O56,P62))</f>
        <v>17</v>
      </c>
      <c r="L21" s="202">
        <f t="shared" si="1"/>
        <v>0.4117647058823529</v>
      </c>
      <c r="M21" s="203"/>
      <c r="N21" s="204">
        <f t="shared" si="2"/>
        <v>2</v>
      </c>
      <c r="O21" s="205"/>
      <c r="P21" s="200">
        <v>6</v>
      </c>
      <c r="Q21" s="229"/>
    </row>
    <row r="22" spans="1:17" ht="19.5" customHeight="1">
      <c r="A22" s="114" t="s">
        <v>62</v>
      </c>
      <c r="B22" s="115"/>
      <c r="C22" s="183"/>
      <c r="D22" s="183"/>
      <c r="E22" s="191"/>
      <c r="F22" s="116">
        <f>IF(SUM(F28+H28+J28+L28+N28+F32+H32+J32+L32+N32+F35+H35+J35+L35+N35+F45+H45+J45+L45+N45+F50+H50+J50+L50+N50+E54+G54+I54+K54+M54+F57+H57+J57+L57+N57+F62+H62+J62+L62+N62)=0,"",SUM(F28+H28+J28+L28+N28+F32+H32+J32+L32+N32+F35+H35+J35+L35+N35+F45+H45+J45+L45+N45+F50+H50+J50+L50+N50+E54+G54+I54+K54+M54+F57+H57+J57+L57+N57+F62+H62+J62+L62+N62))</f>
      </c>
      <c r="G22" s="117">
        <f>IF(SUM(E28+G28+I28+K28+M28+E32+G32+I32+K32+M32+E35+G35+I35+K35+M35+E45+G45+I45+K45+M45+E50+G50+I50+K50+M50+F54+H54+J54+L54+N54+E57+G57+I57+K57+M57+E62+G62+I62+K62+M62)=0,"",SUM(E28+G28+I28+K28+M28+E32+G32+I32+K32+M32+E35+G35+I35+K35+M35+E45+G45+I45+K45+M45+E50+G50+I50+K50+M50+F54+H54+J54+L54+N54+E57+G57+I57+K57+M57+E62+G62+I62+K62+M62))</f>
      </c>
      <c r="H22" s="206" t="e">
        <f t="shared" si="0"/>
        <v>#VALUE!</v>
      </c>
      <c r="I22" s="203"/>
      <c r="J22" s="118">
        <f>IF(SUM(P28,P32,P35,P45,P50,O54,P57,P62)=0,"",SUM(P28,P32,P35,P45,P50,O54,P57,P62))</f>
      </c>
      <c r="K22" s="105">
        <f>IF(SUM(O28,O32,O35,O45,O50,P54,O57,O62)=0,"",SUM(O28,O32,O35,O45,O50,P54,O57,O62))</f>
      </c>
      <c r="L22" s="202" t="e">
        <f t="shared" si="1"/>
        <v>#VALUE!</v>
      </c>
      <c r="M22" s="203"/>
      <c r="N22" s="204">
        <f t="shared" si="2"/>
      </c>
      <c r="O22" s="205"/>
      <c r="P22" s="127"/>
      <c r="Q22" s="128"/>
    </row>
    <row r="23" spans="1:17" ht="19.5" customHeight="1" thickBot="1">
      <c r="A23" s="106" t="s">
        <v>71</v>
      </c>
      <c r="B23" s="107"/>
      <c r="C23" s="183"/>
      <c r="D23" s="183"/>
      <c r="E23" s="192"/>
      <c r="F23" s="110">
        <f>IF(SUM(F27+H27+J27+L27+N27+F31+H31+J31+L31+N31+F38+H38+J38+L38+N38+F42+H42+J42+L42+N42+F46+H46+J46+L46+N46+F49+H49+J49+L49+N49+F54+H54+J54+L54+N54+F58+H58+J58+L58+N58)=0,"",SUM(F27+H27+J27+L27+N27+F31+H31+J31+L31+N31+F38+H38+J38+L38+N38+F42+H42+J42+L42+N42+F46+H46+J46+L46+N46+F49+H49+J49+L49+N49+F54+H54+J54+L54+N54+F58+H58+J58+L58+N58))</f>
      </c>
      <c r="G23" s="111">
        <f>IF(SUM(E27+G27+I27+K27+M27+E31+G31+I31+K31+M31+E38+G38+I38+K38+M38+E42+G42+I42+K42+M42+E46+G46+I46+K46+M46+E49+G49+I49+K49+M49+E54+G54+I54+K54+M54+E58+G58+I58+K58+M58)=0,"",SUM(E27+G27+I27+K27+M27+E31+G31+I31+K31+M31+E38+G38+I38+K38+M38+E42+G42+I42+K42+M42+E46+G46+I46+K46+M46+E49+G49+I49+K49+M49+E54+G54+I54+K54+M54+E58+G58+I58+K58+M58))</f>
      </c>
      <c r="H23" s="230" t="e">
        <f t="shared" si="0"/>
        <v>#VALUE!</v>
      </c>
      <c r="I23" s="194"/>
      <c r="J23" s="112">
        <f>IF(SUM(P27,P31,P38,P42,P46,P49,P54,P58)=0,"",SUM(P27,P31,P38,P42,P46,P49,P54,P58))</f>
      </c>
      <c r="K23" s="113">
        <f>IF(SUM(O27,O31,O38,O42,O46,O49,O54,O58)=0,"",SUM(O27,O31,O38,O42,O46,O49,O54,O58))</f>
      </c>
      <c r="L23" s="195" t="e">
        <f t="shared" si="1"/>
        <v>#VALUE!</v>
      </c>
      <c r="M23" s="194"/>
      <c r="N23" s="196">
        <f t="shared" si="2"/>
      </c>
      <c r="O23" s="197"/>
      <c r="P23" s="198"/>
      <c r="Q23" s="231"/>
    </row>
    <row r="24" spans="1:1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3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ht="19.5" customHeight="1" thickBot="1">
      <c r="A26" s="47" t="s">
        <v>21</v>
      </c>
      <c r="B26" s="48" t="s">
        <v>12</v>
      </c>
      <c r="C26" s="233" t="s">
        <v>13</v>
      </c>
      <c r="D26" s="235"/>
      <c r="E26" s="233" t="s">
        <v>22</v>
      </c>
      <c r="F26" s="235"/>
      <c r="G26" s="233" t="s">
        <v>23</v>
      </c>
      <c r="H26" s="235"/>
      <c r="I26" s="233" t="s">
        <v>24</v>
      </c>
      <c r="J26" s="235"/>
      <c r="K26" s="232" t="s">
        <v>25</v>
      </c>
      <c r="L26" s="232"/>
      <c r="M26" s="232" t="s">
        <v>26</v>
      </c>
      <c r="N26" s="232"/>
      <c r="O26" s="233" t="s">
        <v>27</v>
      </c>
      <c r="P26" s="234"/>
      <c r="Q26" s="49" t="s">
        <v>20</v>
      </c>
      <c r="R26" s="9"/>
    </row>
    <row r="27" spans="1:18" ht="19.5" customHeight="1">
      <c r="A27" s="72"/>
      <c r="B27" s="15" t="s">
        <v>72</v>
      </c>
      <c r="C27" s="94" t="str">
        <f>IF(C16=0,"",(C16))</f>
        <v>Cuenat</v>
      </c>
      <c r="D27" s="94">
        <f>IF(C23=0,"",(C23))</f>
      </c>
      <c r="E27" s="16"/>
      <c r="F27" s="17"/>
      <c r="G27" s="18"/>
      <c r="H27" s="19"/>
      <c r="I27" s="20"/>
      <c r="J27" s="21"/>
      <c r="K27" s="20"/>
      <c r="L27" s="21"/>
      <c r="M27" s="20"/>
      <c r="N27" s="21"/>
      <c r="O27" s="22"/>
      <c r="P27" s="23"/>
      <c r="Q27" s="24"/>
      <c r="R27" s="9"/>
    </row>
    <row r="28" spans="1:18" ht="19.5" customHeight="1">
      <c r="A28" s="72"/>
      <c r="B28" s="15" t="s">
        <v>65</v>
      </c>
      <c r="C28" s="95" t="str">
        <f>IF(C17=0,"",(C17))</f>
        <v>Heiniger</v>
      </c>
      <c r="D28" s="95">
        <f>IF(C22=0,"",(C22))</f>
      </c>
      <c r="E28" s="18"/>
      <c r="F28" s="19"/>
      <c r="G28" s="18"/>
      <c r="H28" s="19"/>
      <c r="I28" s="20"/>
      <c r="J28" s="21"/>
      <c r="K28" s="20"/>
      <c r="L28" s="21"/>
      <c r="M28" s="20"/>
      <c r="N28" s="21"/>
      <c r="O28" s="73"/>
      <c r="P28" s="23"/>
      <c r="Q28" s="24"/>
      <c r="R28" s="9"/>
    </row>
    <row r="29" spans="1:18" ht="19.5" customHeight="1">
      <c r="A29" s="72"/>
      <c r="B29" s="15" t="s">
        <v>45</v>
      </c>
      <c r="C29" s="95" t="str">
        <f>IF(C18=0,"",(C18))</f>
        <v>Caruso</v>
      </c>
      <c r="D29" s="95" t="str">
        <f>IF(C19=0,"",(C19))</f>
        <v>Savanyu</v>
      </c>
      <c r="E29" s="18">
        <v>3</v>
      </c>
      <c r="F29" s="19">
        <v>11</v>
      </c>
      <c r="G29" s="18">
        <v>7</v>
      </c>
      <c r="H29" s="19">
        <v>11</v>
      </c>
      <c r="I29" s="20">
        <v>4</v>
      </c>
      <c r="J29" s="21">
        <v>11</v>
      </c>
      <c r="K29" s="20"/>
      <c r="L29" s="21"/>
      <c r="M29" s="20"/>
      <c r="N29" s="21"/>
      <c r="O29" s="73">
        <v>0</v>
      </c>
      <c r="P29" s="23">
        <v>3</v>
      </c>
      <c r="Q29" s="24" t="s">
        <v>180</v>
      </c>
      <c r="R29" s="9"/>
    </row>
    <row r="30" spans="1:18" ht="19.5" customHeight="1" thickBot="1">
      <c r="A30" s="129"/>
      <c r="B30" s="130" t="s">
        <v>59</v>
      </c>
      <c r="C30" s="131" t="str">
        <f>IF(C20=0,"",(C20))</f>
        <v>Vermot</v>
      </c>
      <c r="D30" s="131" t="str">
        <f>IF(C21=0,"",(C21))</f>
        <v>Heiniger</v>
      </c>
      <c r="E30" s="132">
        <v>7</v>
      </c>
      <c r="F30" s="133">
        <v>11</v>
      </c>
      <c r="G30" s="132">
        <v>11</v>
      </c>
      <c r="H30" s="133">
        <v>4</v>
      </c>
      <c r="I30" s="134">
        <v>10</v>
      </c>
      <c r="J30" s="135">
        <v>12</v>
      </c>
      <c r="K30" s="134">
        <v>11</v>
      </c>
      <c r="L30" s="135">
        <v>8</v>
      </c>
      <c r="M30" s="134">
        <v>11</v>
      </c>
      <c r="N30" s="135">
        <v>9</v>
      </c>
      <c r="O30" s="136">
        <v>3</v>
      </c>
      <c r="P30" s="137">
        <v>2</v>
      </c>
      <c r="Q30" s="138" t="s">
        <v>176</v>
      </c>
      <c r="R30" s="9"/>
    </row>
    <row r="31" spans="1:18" ht="19.5" customHeight="1" thickTop="1">
      <c r="A31" s="139"/>
      <c r="B31" s="140" t="s">
        <v>73</v>
      </c>
      <c r="C31" s="141" t="str">
        <f>IF(C15=0,"",(C15))</f>
        <v>Demirci</v>
      </c>
      <c r="D31" s="141">
        <f>IF(C23=0,"",(C23))</f>
      </c>
      <c r="E31" s="142"/>
      <c r="F31" s="143"/>
      <c r="G31" s="142"/>
      <c r="H31" s="143"/>
      <c r="I31" s="144"/>
      <c r="J31" s="145"/>
      <c r="K31" s="144"/>
      <c r="L31" s="145"/>
      <c r="M31" s="144"/>
      <c r="N31" s="145"/>
      <c r="O31" s="146"/>
      <c r="P31" s="147"/>
      <c r="Q31" s="148"/>
      <c r="R31" s="9"/>
    </row>
    <row r="32" spans="1:18" ht="19.5" customHeight="1">
      <c r="A32" s="74"/>
      <c r="B32" s="50" t="s">
        <v>68</v>
      </c>
      <c r="C32" s="96" t="str">
        <f>IF(C16=0,"",(C16))</f>
        <v>Cuenat</v>
      </c>
      <c r="D32" s="96">
        <f>IF(C22=0,"",(C22))</f>
      </c>
      <c r="E32" s="51"/>
      <c r="F32" s="75"/>
      <c r="G32" s="51"/>
      <c r="H32" s="75"/>
      <c r="I32" s="52"/>
      <c r="J32" s="76"/>
      <c r="K32" s="52"/>
      <c r="L32" s="76"/>
      <c r="M32" s="52"/>
      <c r="N32" s="76"/>
      <c r="O32" s="77"/>
      <c r="P32" s="78"/>
      <c r="Q32" s="79"/>
      <c r="R32" s="9"/>
    </row>
    <row r="33" spans="1:18" ht="19.5" customHeight="1">
      <c r="A33" s="74"/>
      <c r="B33" s="50" t="s">
        <v>58</v>
      </c>
      <c r="C33" s="96" t="str">
        <f>IF(C17=0,"",(C17))</f>
        <v>Heiniger</v>
      </c>
      <c r="D33" s="96" t="str">
        <f>IF(C21=0,"",(C21))</f>
        <v>Heiniger</v>
      </c>
      <c r="E33" s="51">
        <v>11</v>
      </c>
      <c r="F33" s="75">
        <v>7</v>
      </c>
      <c r="G33" s="51">
        <v>11</v>
      </c>
      <c r="H33" s="75">
        <v>4</v>
      </c>
      <c r="I33" s="52">
        <v>11</v>
      </c>
      <c r="J33" s="76">
        <v>8</v>
      </c>
      <c r="K33" s="52"/>
      <c r="L33" s="76"/>
      <c r="M33" s="52"/>
      <c r="N33" s="76"/>
      <c r="O33" s="77">
        <v>3</v>
      </c>
      <c r="P33" s="78">
        <v>0</v>
      </c>
      <c r="Q33" s="79" t="s">
        <v>179</v>
      </c>
      <c r="R33" s="9"/>
    </row>
    <row r="34" spans="1:18" ht="19.5" customHeight="1" thickBot="1">
      <c r="A34" s="149"/>
      <c r="B34" s="150" t="s">
        <v>50</v>
      </c>
      <c r="C34" s="151" t="str">
        <f>IF(C18=0,"",(C18))</f>
        <v>Caruso</v>
      </c>
      <c r="D34" s="151" t="str">
        <f>IF(C20=0,"",(C20))</f>
        <v>Vermot</v>
      </c>
      <c r="E34" s="152">
        <v>4</v>
      </c>
      <c r="F34" s="153">
        <v>11</v>
      </c>
      <c r="G34" s="152">
        <v>5</v>
      </c>
      <c r="H34" s="153">
        <v>11</v>
      </c>
      <c r="I34" s="154">
        <v>9</v>
      </c>
      <c r="J34" s="155">
        <v>11</v>
      </c>
      <c r="K34" s="154"/>
      <c r="L34" s="155"/>
      <c r="M34" s="154"/>
      <c r="N34" s="155"/>
      <c r="O34" s="156">
        <v>0</v>
      </c>
      <c r="P34" s="157">
        <v>3</v>
      </c>
      <c r="Q34" s="158" t="s">
        <v>176</v>
      </c>
      <c r="R34" s="9"/>
    </row>
    <row r="35" spans="1:18" ht="19.5" customHeight="1" thickTop="1">
      <c r="A35" s="159"/>
      <c r="B35" s="160" t="s">
        <v>63</v>
      </c>
      <c r="C35" s="161" t="str">
        <f>IF(C15=0,"",(C15))</f>
        <v>Demirci</v>
      </c>
      <c r="D35" s="161">
        <f>IF(C22=0,"",(C22))</f>
      </c>
      <c r="E35" s="162"/>
      <c r="F35" s="163"/>
      <c r="G35" s="162"/>
      <c r="H35" s="163"/>
      <c r="I35" s="164"/>
      <c r="J35" s="165"/>
      <c r="K35" s="164"/>
      <c r="L35" s="165"/>
      <c r="M35" s="164"/>
      <c r="N35" s="165"/>
      <c r="O35" s="166"/>
      <c r="P35" s="167"/>
      <c r="Q35" s="168"/>
      <c r="R35" s="9"/>
    </row>
    <row r="36" spans="1:18" ht="19.5" customHeight="1">
      <c r="A36" s="72"/>
      <c r="B36" s="15" t="s">
        <v>55</v>
      </c>
      <c r="C36" s="95" t="str">
        <f>IF(C16=0,"",(C16))</f>
        <v>Cuenat</v>
      </c>
      <c r="D36" s="95" t="str">
        <f>IF(C21=0,"",(C21))</f>
        <v>Heiniger</v>
      </c>
      <c r="E36" s="18">
        <v>11</v>
      </c>
      <c r="F36" s="19">
        <v>6</v>
      </c>
      <c r="G36" s="18">
        <v>12</v>
      </c>
      <c r="H36" s="19">
        <v>10</v>
      </c>
      <c r="I36" s="20">
        <v>11</v>
      </c>
      <c r="J36" s="21">
        <v>7</v>
      </c>
      <c r="K36" s="20"/>
      <c r="L36" s="21"/>
      <c r="M36" s="20"/>
      <c r="N36" s="21"/>
      <c r="O36" s="73">
        <v>3</v>
      </c>
      <c r="P36" s="23">
        <v>0</v>
      </c>
      <c r="Q36" s="24" t="s">
        <v>182</v>
      </c>
      <c r="R36" s="9"/>
    </row>
    <row r="37" spans="1:18" ht="19.5" customHeight="1">
      <c r="A37" s="72"/>
      <c r="B37" s="15" t="s">
        <v>51</v>
      </c>
      <c r="C37" s="95" t="str">
        <f>IF(C17=0,"",(C17))</f>
        <v>Heiniger</v>
      </c>
      <c r="D37" s="95" t="str">
        <f>IF(C20=0,"",(C20))</f>
        <v>Vermot</v>
      </c>
      <c r="E37" s="18">
        <v>7</v>
      </c>
      <c r="F37" s="19">
        <v>11</v>
      </c>
      <c r="G37" s="18">
        <v>11</v>
      </c>
      <c r="H37" s="19">
        <v>9</v>
      </c>
      <c r="I37" s="20">
        <v>6</v>
      </c>
      <c r="J37" s="21">
        <v>11</v>
      </c>
      <c r="K37" s="20">
        <v>7</v>
      </c>
      <c r="L37" s="21">
        <v>11</v>
      </c>
      <c r="M37" s="20"/>
      <c r="N37" s="21"/>
      <c r="O37" s="73">
        <v>1</v>
      </c>
      <c r="P37" s="23">
        <v>3</v>
      </c>
      <c r="Q37" s="24" t="s">
        <v>176</v>
      </c>
      <c r="R37" s="9"/>
    </row>
    <row r="38" spans="1:18" ht="19.5" customHeight="1" thickBot="1">
      <c r="A38" s="129"/>
      <c r="B38" s="130" t="s">
        <v>74</v>
      </c>
      <c r="C38" s="131" t="str">
        <f>IF(C19=0,"",(C19))</f>
        <v>Savanyu</v>
      </c>
      <c r="D38" s="131">
        <f>IF(C23=0,"",(C23))</f>
      </c>
      <c r="E38" s="132"/>
      <c r="F38" s="133"/>
      <c r="G38" s="132"/>
      <c r="H38" s="133"/>
      <c r="I38" s="134"/>
      <c r="J38" s="135"/>
      <c r="K38" s="134"/>
      <c r="L38" s="135"/>
      <c r="M38" s="134"/>
      <c r="N38" s="135"/>
      <c r="O38" s="136"/>
      <c r="P38" s="137"/>
      <c r="Q38" s="138"/>
      <c r="R38" s="9"/>
    </row>
    <row r="39" spans="1:18" ht="19.5" customHeight="1" thickTop="1">
      <c r="A39" s="139"/>
      <c r="B39" s="140" t="s">
        <v>56</v>
      </c>
      <c r="C39" s="141" t="str">
        <f>IF(C15=0,"",(C15))</f>
        <v>Demirci</v>
      </c>
      <c r="D39" s="141" t="str">
        <f>IF(C21=0,"",(C21))</f>
        <v>Heiniger</v>
      </c>
      <c r="E39" s="142">
        <v>11</v>
      </c>
      <c r="F39" s="143">
        <v>7</v>
      </c>
      <c r="G39" s="142">
        <v>11</v>
      </c>
      <c r="H39" s="143">
        <v>9</v>
      </c>
      <c r="I39" s="144">
        <v>12</v>
      </c>
      <c r="J39" s="145">
        <v>10</v>
      </c>
      <c r="K39" s="144"/>
      <c r="L39" s="145"/>
      <c r="M39" s="144"/>
      <c r="N39" s="145"/>
      <c r="O39" s="146">
        <v>3</v>
      </c>
      <c r="P39" s="147">
        <v>0</v>
      </c>
      <c r="Q39" s="148" t="s">
        <v>178</v>
      </c>
      <c r="R39" s="9"/>
    </row>
    <row r="40" spans="1:18" ht="19.5" customHeight="1">
      <c r="A40" s="74"/>
      <c r="B40" s="50" t="s">
        <v>52</v>
      </c>
      <c r="C40" s="96" t="str">
        <f>IF(C16=0,"",(C16))</f>
        <v>Cuenat</v>
      </c>
      <c r="D40" s="96" t="str">
        <f>IF(C20=0,"",(C20))</f>
        <v>Vermot</v>
      </c>
      <c r="E40" s="51">
        <v>6</v>
      </c>
      <c r="F40" s="75">
        <v>11</v>
      </c>
      <c r="G40" s="51">
        <v>11</v>
      </c>
      <c r="H40" s="75">
        <v>7</v>
      </c>
      <c r="I40" s="52">
        <v>11</v>
      </c>
      <c r="J40" s="76">
        <v>8</v>
      </c>
      <c r="K40" s="52">
        <v>11</v>
      </c>
      <c r="L40" s="76">
        <v>9</v>
      </c>
      <c r="M40" s="52"/>
      <c r="N40" s="76"/>
      <c r="O40" s="77">
        <v>3</v>
      </c>
      <c r="P40" s="78">
        <v>1</v>
      </c>
      <c r="Q40" s="79" t="s">
        <v>182</v>
      </c>
      <c r="R40" s="9"/>
    </row>
    <row r="41" spans="1:18" ht="19.5" customHeight="1">
      <c r="A41" s="170"/>
      <c r="B41" s="171" t="s">
        <v>42</v>
      </c>
      <c r="C41" s="172" t="str">
        <f>IF(C17=0,"",(C17))</f>
        <v>Heiniger</v>
      </c>
      <c r="D41" s="172" t="str">
        <f>IF(C19=0,"",(C19))</f>
        <v>Savanyu</v>
      </c>
      <c r="E41" s="173">
        <v>7</v>
      </c>
      <c r="F41" s="174">
        <v>11</v>
      </c>
      <c r="G41" s="173">
        <v>11</v>
      </c>
      <c r="H41" s="174">
        <v>9</v>
      </c>
      <c r="I41" s="175">
        <v>11</v>
      </c>
      <c r="J41" s="176">
        <v>8</v>
      </c>
      <c r="K41" s="175">
        <v>4</v>
      </c>
      <c r="L41" s="176">
        <v>11</v>
      </c>
      <c r="M41" s="175">
        <v>4</v>
      </c>
      <c r="N41" s="176">
        <v>11</v>
      </c>
      <c r="O41" s="177">
        <v>2</v>
      </c>
      <c r="P41" s="178">
        <v>3</v>
      </c>
      <c r="Q41" s="179" t="s">
        <v>180</v>
      </c>
      <c r="R41" s="9"/>
    </row>
    <row r="42" spans="1:18" ht="19.5" customHeight="1" thickBot="1">
      <c r="A42" s="149"/>
      <c r="B42" s="150" t="s">
        <v>75</v>
      </c>
      <c r="C42" s="151" t="str">
        <f>IF(C18=0,"",(C18))</f>
        <v>Caruso</v>
      </c>
      <c r="D42" s="151">
        <f>IF(C23=0,"",(C23))</f>
      </c>
      <c r="E42" s="152"/>
      <c r="F42" s="153"/>
      <c r="G42" s="152"/>
      <c r="H42" s="153"/>
      <c r="I42" s="154"/>
      <c r="J42" s="155"/>
      <c r="K42" s="154"/>
      <c r="L42" s="155"/>
      <c r="M42" s="154"/>
      <c r="N42" s="155"/>
      <c r="O42" s="156"/>
      <c r="P42" s="157"/>
      <c r="Q42" s="158"/>
      <c r="R42" s="9"/>
    </row>
    <row r="43" spans="1:18" ht="19.5" customHeight="1" thickTop="1">
      <c r="A43" s="159"/>
      <c r="B43" s="160" t="s">
        <v>49</v>
      </c>
      <c r="C43" s="161" t="str">
        <f>IF(C15=0,"",(C15))</f>
        <v>Demirci</v>
      </c>
      <c r="D43" s="161" t="str">
        <f>IF(C20=0,"",(C20))</f>
        <v>Vermot</v>
      </c>
      <c r="E43" s="162">
        <v>11</v>
      </c>
      <c r="F43" s="163">
        <v>2</v>
      </c>
      <c r="G43" s="162">
        <v>12</v>
      </c>
      <c r="H43" s="163">
        <v>10</v>
      </c>
      <c r="I43" s="164">
        <v>11</v>
      </c>
      <c r="J43" s="165">
        <v>7</v>
      </c>
      <c r="K43" s="164"/>
      <c r="L43" s="165"/>
      <c r="M43" s="164"/>
      <c r="N43" s="165"/>
      <c r="O43" s="166">
        <v>3</v>
      </c>
      <c r="P43" s="167">
        <v>0</v>
      </c>
      <c r="Q43" s="168" t="s">
        <v>178</v>
      </c>
      <c r="R43" s="9"/>
    </row>
    <row r="44" spans="1:18" ht="19.5" customHeight="1">
      <c r="A44" s="72"/>
      <c r="B44" s="15" t="s">
        <v>44</v>
      </c>
      <c r="C44" s="95" t="str">
        <f>IF(C16=0,"",(C16))</f>
        <v>Cuenat</v>
      </c>
      <c r="D44" s="95" t="str">
        <f>IF(C19=0,"",(C19))</f>
        <v>Savanyu</v>
      </c>
      <c r="E44" s="18">
        <v>8</v>
      </c>
      <c r="F44" s="19">
        <v>11</v>
      </c>
      <c r="G44" s="18">
        <v>9</v>
      </c>
      <c r="H44" s="19">
        <v>11</v>
      </c>
      <c r="I44" s="20">
        <v>11</v>
      </c>
      <c r="J44" s="21">
        <v>2</v>
      </c>
      <c r="K44" s="20">
        <v>2</v>
      </c>
      <c r="L44" s="21">
        <v>11</v>
      </c>
      <c r="M44" s="20"/>
      <c r="N44" s="21"/>
      <c r="O44" s="73">
        <v>1</v>
      </c>
      <c r="P44" s="23">
        <v>3</v>
      </c>
      <c r="Q44" s="24" t="s">
        <v>180</v>
      </c>
      <c r="R44" s="9"/>
    </row>
    <row r="45" spans="1:18" ht="19.5" customHeight="1">
      <c r="A45" s="72"/>
      <c r="B45" s="15" t="s">
        <v>64</v>
      </c>
      <c r="C45" s="95" t="str">
        <f>IF(C18=0,"",(C18))</f>
        <v>Caruso</v>
      </c>
      <c r="D45" s="95">
        <f>IF(C22=0,"",(C22))</f>
      </c>
      <c r="E45" s="18"/>
      <c r="F45" s="19"/>
      <c r="G45" s="18"/>
      <c r="H45" s="19"/>
      <c r="I45" s="20"/>
      <c r="J45" s="21"/>
      <c r="K45" s="20"/>
      <c r="L45" s="21"/>
      <c r="M45" s="20"/>
      <c r="N45" s="21"/>
      <c r="O45" s="73"/>
      <c r="P45" s="23"/>
      <c r="Q45" s="24"/>
      <c r="R45" s="9"/>
    </row>
    <row r="46" spans="1:18" ht="19.5" customHeight="1" thickBot="1">
      <c r="A46" s="129"/>
      <c r="B46" s="130" t="s">
        <v>76</v>
      </c>
      <c r="C46" s="131" t="str">
        <f>IF(C21=0,"",(C21))</f>
        <v>Heiniger</v>
      </c>
      <c r="D46" s="131">
        <f>IF(C23=0,"",(C23))</f>
      </c>
      <c r="E46" s="132"/>
      <c r="F46" s="133"/>
      <c r="G46" s="132"/>
      <c r="H46" s="133"/>
      <c r="I46" s="134"/>
      <c r="J46" s="135"/>
      <c r="K46" s="134"/>
      <c r="L46" s="135"/>
      <c r="M46" s="134"/>
      <c r="N46" s="135"/>
      <c r="O46" s="136"/>
      <c r="P46" s="137"/>
      <c r="Q46" s="138"/>
      <c r="R46" s="9"/>
    </row>
    <row r="47" spans="1:18" ht="19.5" customHeight="1" thickTop="1">
      <c r="A47" s="139"/>
      <c r="B47" s="140" t="s">
        <v>43</v>
      </c>
      <c r="C47" s="141" t="str">
        <f>IF(C15=0,"",(C15))</f>
        <v>Demirci</v>
      </c>
      <c r="D47" s="141" t="str">
        <f>IF(C19=0,"",(C19))</f>
        <v>Savanyu</v>
      </c>
      <c r="E47" s="142">
        <v>11</v>
      </c>
      <c r="F47" s="143">
        <v>4</v>
      </c>
      <c r="G47" s="142">
        <v>11</v>
      </c>
      <c r="H47" s="143">
        <v>6</v>
      </c>
      <c r="I47" s="144">
        <v>12</v>
      </c>
      <c r="J47" s="145">
        <v>10</v>
      </c>
      <c r="K47" s="144"/>
      <c r="L47" s="145"/>
      <c r="M47" s="144"/>
      <c r="N47" s="145"/>
      <c r="O47" s="146">
        <v>3</v>
      </c>
      <c r="P47" s="147">
        <v>0</v>
      </c>
      <c r="Q47" s="148" t="s">
        <v>178</v>
      </c>
      <c r="R47" s="9"/>
    </row>
    <row r="48" spans="1:18" ht="19.5" customHeight="1">
      <c r="A48" s="74"/>
      <c r="B48" s="50" t="s">
        <v>17</v>
      </c>
      <c r="C48" s="96" t="str">
        <f>IF(C16=0,"",(C16))</f>
        <v>Cuenat</v>
      </c>
      <c r="D48" s="96" t="str">
        <f>IF(C18=0,"",(C18))</f>
        <v>Caruso</v>
      </c>
      <c r="E48" s="51">
        <v>11</v>
      </c>
      <c r="F48" s="75">
        <v>3</v>
      </c>
      <c r="G48" s="51">
        <v>11</v>
      </c>
      <c r="H48" s="75">
        <v>8</v>
      </c>
      <c r="I48" s="52">
        <v>11</v>
      </c>
      <c r="J48" s="76">
        <v>2</v>
      </c>
      <c r="K48" s="52"/>
      <c r="L48" s="76"/>
      <c r="M48" s="52"/>
      <c r="N48" s="76"/>
      <c r="O48" s="77">
        <v>3</v>
      </c>
      <c r="P48" s="78">
        <v>0</v>
      </c>
      <c r="Q48" s="79" t="s">
        <v>182</v>
      </c>
      <c r="R48" s="9"/>
    </row>
    <row r="49" spans="1:18" ht="19.5" customHeight="1">
      <c r="A49" s="74"/>
      <c r="B49" s="50" t="s">
        <v>77</v>
      </c>
      <c r="C49" s="96" t="str">
        <f>IF(C17=0,"",(C17))</f>
        <v>Heiniger</v>
      </c>
      <c r="D49" s="96">
        <f>IF(C23=0,"",(C23))</f>
      </c>
      <c r="E49" s="51"/>
      <c r="F49" s="75"/>
      <c r="G49" s="51"/>
      <c r="H49" s="75"/>
      <c r="I49" s="52"/>
      <c r="J49" s="76"/>
      <c r="K49" s="52"/>
      <c r="L49" s="76"/>
      <c r="M49" s="52"/>
      <c r="N49" s="76"/>
      <c r="O49" s="77"/>
      <c r="P49" s="78"/>
      <c r="Q49" s="79"/>
      <c r="R49" s="9"/>
    </row>
    <row r="50" spans="1:18" ht="19.5" customHeight="1" thickBot="1">
      <c r="A50" s="149"/>
      <c r="B50" s="150" t="s">
        <v>66</v>
      </c>
      <c r="C50" s="151" t="str">
        <f>IF(C20=0,"",(C20))</f>
        <v>Vermot</v>
      </c>
      <c r="D50" s="151">
        <f>IF(C22=0,"",(C22))</f>
      </c>
      <c r="E50" s="152"/>
      <c r="F50" s="153"/>
      <c r="G50" s="152"/>
      <c r="H50" s="153"/>
      <c r="I50" s="154"/>
      <c r="J50" s="155"/>
      <c r="K50" s="154"/>
      <c r="L50" s="155"/>
      <c r="M50" s="154"/>
      <c r="N50" s="155"/>
      <c r="O50" s="156"/>
      <c r="P50" s="157"/>
      <c r="Q50" s="158"/>
      <c r="R50" s="9"/>
    </row>
    <row r="51" spans="1:18" ht="19.5" customHeight="1" thickTop="1">
      <c r="A51" s="159"/>
      <c r="B51" s="160" t="s">
        <v>14</v>
      </c>
      <c r="C51" s="161" t="str">
        <f>IF(C15=0,"",(C15))</f>
        <v>Demirci</v>
      </c>
      <c r="D51" s="161" t="str">
        <f>IF(C18=0,"",(C18))</f>
        <v>Caruso</v>
      </c>
      <c r="E51" s="162">
        <v>11</v>
      </c>
      <c r="F51" s="163">
        <v>3</v>
      </c>
      <c r="G51" s="162">
        <v>11</v>
      </c>
      <c r="H51" s="163">
        <v>2</v>
      </c>
      <c r="I51" s="164">
        <v>11</v>
      </c>
      <c r="J51" s="165">
        <v>2</v>
      </c>
      <c r="K51" s="164"/>
      <c r="L51" s="165"/>
      <c r="M51" s="164"/>
      <c r="N51" s="165"/>
      <c r="O51" s="166">
        <v>3</v>
      </c>
      <c r="P51" s="167">
        <v>0</v>
      </c>
      <c r="Q51" s="168" t="s">
        <v>178</v>
      </c>
      <c r="R51" s="9"/>
    </row>
    <row r="52" spans="1:18" ht="19.5" customHeight="1">
      <c r="A52" s="72"/>
      <c r="B52" s="15" t="s">
        <v>15</v>
      </c>
      <c r="C52" s="95" t="str">
        <f>IF(C16=0,"",(C16))</f>
        <v>Cuenat</v>
      </c>
      <c r="D52" s="95" t="str">
        <f>IF(C17=0,"",(C17))</f>
        <v>Heiniger</v>
      </c>
      <c r="E52" s="18">
        <v>9</v>
      </c>
      <c r="F52" s="19">
        <v>11</v>
      </c>
      <c r="G52" s="18">
        <v>5</v>
      </c>
      <c r="H52" s="19">
        <v>11</v>
      </c>
      <c r="I52" s="20">
        <v>11</v>
      </c>
      <c r="J52" s="21">
        <v>3</v>
      </c>
      <c r="K52" s="20">
        <v>11</v>
      </c>
      <c r="L52" s="21">
        <v>1</v>
      </c>
      <c r="M52" s="20">
        <v>11</v>
      </c>
      <c r="N52" s="21">
        <v>3</v>
      </c>
      <c r="O52" s="73">
        <v>3</v>
      </c>
      <c r="P52" s="23">
        <v>2</v>
      </c>
      <c r="Q52" s="24" t="s">
        <v>182</v>
      </c>
      <c r="R52" s="9"/>
    </row>
    <row r="53" spans="1:18" ht="19.5" customHeight="1">
      <c r="A53" s="72"/>
      <c r="B53" s="15" t="s">
        <v>60</v>
      </c>
      <c r="C53" s="95" t="str">
        <f>IF(C19=0,"",(C19))</f>
        <v>Savanyu</v>
      </c>
      <c r="D53" s="95" t="str">
        <f>IF(C21=0,"",(C21))</f>
        <v>Heiniger</v>
      </c>
      <c r="E53" s="18">
        <v>9</v>
      </c>
      <c r="F53" s="19">
        <v>11</v>
      </c>
      <c r="G53" s="18">
        <v>11</v>
      </c>
      <c r="H53" s="19">
        <v>8</v>
      </c>
      <c r="I53" s="20">
        <v>11</v>
      </c>
      <c r="J53" s="21">
        <v>13</v>
      </c>
      <c r="K53" s="20">
        <v>11</v>
      </c>
      <c r="L53" s="21">
        <v>4</v>
      </c>
      <c r="M53" s="20">
        <v>11</v>
      </c>
      <c r="N53" s="21">
        <v>4</v>
      </c>
      <c r="O53" s="73">
        <v>3</v>
      </c>
      <c r="P53" s="23">
        <v>2</v>
      </c>
      <c r="Q53" s="24" t="s">
        <v>180</v>
      </c>
      <c r="R53" s="9"/>
    </row>
    <row r="54" spans="1:18" ht="19.5" customHeight="1" thickBot="1">
      <c r="A54" s="129"/>
      <c r="B54" s="130" t="s">
        <v>78</v>
      </c>
      <c r="C54" s="131">
        <f>IF(C22=0,"",(C22))</f>
      </c>
      <c r="D54" s="131">
        <f>IF(C23=0,"",(C23))</f>
      </c>
      <c r="E54" s="132"/>
      <c r="F54" s="133"/>
      <c r="G54" s="132"/>
      <c r="H54" s="133"/>
      <c r="I54" s="134"/>
      <c r="J54" s="135"/>
      <c r="K54" s="134"/>
      <c r="L54" s="135"/>
      <c r="M54" s="134"/>
      <c r="N54" s="135"/>
      <c r="O54" s="136"/>
      <c r="P54" s="137"/>
      <c r="Q54" s="138"/>
      <c r="R54" s="9"/>
    </row>
    <row r="55" spans="1:18" ht="19.5" customHeight="1" thickTop="1">
      <c r="A55" s="139"/>
      <c r="B55" s="140" t="s">
        <v>16</v>
      </c>
      <c r="C55" s="141" t="str">
        <f>IF(C15=0,"",(C15))</f>
        <v>Demirci</v>
      </c>
      <c r="D55" s="141" t="str">
        <f>IF(C17=0,"",(C17))</f>
        <v>Heiniger</v>
      </c>
      <c r="E55" s="142">
        <v>11</v>
      </c>
      <c r="F55" s="143">
        <v>7</v>
      </c>
      <c r="G55" s="142">
        <v>11</v>
      </c>
      <c r="H55" s="143">
        <v>4</v>
      </c>
      <c r="I55" s="144">
        <v>11</v>
      </c>
      <c r="J55" s="145">
        <v>1</v>
      </c>
      <c r="K55" s="144"/>
      <c r="L55" s="145"/>
      <c r="M55" s="144"/>
      <c r="N55" s="145"/>
      <c r="O55" s="146">
        <v>3</v>
      </c>
      <c r="P55" s="147">
        <v>0</v>
      </c>
      <c r="Q55" s="148" t="s">
        <v>178</v>
      </c>
      <c r="R55" s="9"/>
    </row>
    <row r="56" spans="1:18" ht="19.5" customHeight="1">
      <c r="A56" s="74"/>
      <c r="B56" s="50" t="s">
        <v>57</v>
      </c>
      <c r="C56" s="96" t="str">
        <f>IF(C18=0,"",(C18))</f>
        <v>Caruso</v>
      </c>
      <c r="D56" s="96" t="str">
        <f>IF(C21=0,"",(C21))</f>
        <v>Heiniger</v>
      </c>
      <c r="E56" s="51">
        <v>11</v>
      </c>
      <c r="F56" s="75">
        <v>9</v>
      </c>
      <c r="G56" s="51">
        <v>11</v>
      </c>
      <c r="H56" s="75">
        <v>9</v>
      </c>
      <c r="I56" s="52">
        <v>4</v>
      </c>
      <c r="J56" s="76">
        <v>11</v>
      </c>
      <c r="K56" s="52">
        <v>8</v>
      </c>
      <c r="L56" s="76">
        <v>11</v>
      </c>
      <c r="M56" s="52">
        <v>4</v>
      </c>
      <c r="N56" s="76">
        <v>11</v>
      </c>
      <c r="O56" s="77">
        <v>2</v>
      </c>
      <c r="P56" s="78">
        <v>3</v>
      </c>
      <c r="Q56" s="79" t="s">
        <v>175</v>
      </c>
      <c r="R56" s="9"/>
    </row>
    <row r="57" spans="1:18" ht="19.5" customHeight="1">
      <c r="A57" s="74"/>
      <c r="B57" s="50" t="s">
        <v>67</v>
      </c>
      <c r="C57" s="96" t="str">
        <f>IF(C19=0,"",(C19))</f>
        <v>Savanyu</v>
      </c>
      <c r="D57" s="96">
        <f>IF(C22=0,"",(C22))</f>
      </c>
      <c r="E57" s="51"/>
      <c r="F57" s="75"/>
      <c r="G57" s="51"/>
      <c r="H57" s="75"/>
      <c r="I57" s="52"/>
      <c r="J57" s="76"/>
      <c r="K57" s="52"/>
      <c r="L57" s="76"/>
      <c r="M57" s="52"/>
      <c r="N57" s="76"/>
      <c r="O57" s="77"/>
      <c r="P57" s="78"/>
      <c r="Q57" s="79"/>
      <c r="R57" s="9"/>
    </row>
    <row r="58" spans="1:18" ht="19.5" customHeight="1" thickBot="1">
      <c r="A58" s="149"/>
      <c r="B58" s="150" t="s">
        <v>79</v>
      </c>
      <c r="C58" s="151" t="str">
        <f>IF(C20=0,"",(C20))</f>
        <v>Vermot</v>
      </c>
      <c r="D58" s="151">
        <f>IF(C23=0,"",(C23))</f>
      </c>
      <c r="E58" s="152"/>
      <c r="F58" s="153"/>
      <c r="G58" s="152"/>
      <c r="H58" s="153"/>
      <c r="I58" s="154"/>
      <c r="J58" s="155"/>
      <c r="K58" s="154"/>
      <c r="L58" s="155"/>
      <c r="M58" s="154"/>
      <c r="N58" s="155"/>
      <c r="O58" s="156"/>
      <c r="P58" s="157"/>
      <c r="Q58" s="158"/>
      <c r="R58" s="9"/>
    </row>
    <row r="59" spans="1:18" ht="19.5" customHeight="1" thickTop="1">
      <c r="A59" s="159"/>
      <c r="B59" s="160" t="s">
        <v>19</v>
      </c>
      <c r="C59" s="161" t="str">
        <f>IF(C15=0,"",(C15))</f>
        <v>Demirci</v>
      </c>
      <c r="D59" s="161" t="str">
        <f>IF(C16=0,"",(C16))</f>
        <v>Cuenat</v>
      </c>
      <c r="E59" s="162">
        <v>11</v>
      </c>
      <c r="F59" s="163">
        <v>7</v>
      </c>
      <c r="G59" s="162">
        <v>9</v>
      </c>
      <c r="H59" s="163">
        <v>11</v>
      </c>
      <c r="I59" s="164">
        <v>11</v>
      </c>
      <c r="J59" s="165">
        <v>4</v>
      </c>
      <c r="K59" s="164">
        <v>11</v>
      </c>
      <c r="L59" s="165">
        <v>6</v>
      </c>
      <c r="M59" s="164"/>
      <c r="N59" s="165"/>
      <c r="O59" s="166">
        <v>3</v>
      </c>
      <c r="P59" s="167">
        <v>1</v>
      </c>
      <c r="Q59" s="168" t="s">
        <v>178</v>
      </c>
      <c r="R59" s="9"/>
    </row>
    <row r="60" spans="1:18" ht="19.5" customHeight="1">
      <c r="A60" s="72"/>
      <c r="B60" s="15" t="s">
        <v>18</v>
      </c>
      <c r="C60" s="95" t="str">
        <f>IF(C17=0,"",(C17))</f>
        <v>Heiniger</v>
      </c>
      <c r="D60" s="95" t="str">
        <f>IF(C18=0,"",(C18))</f>
        <v>Caruso</v>
      </c>
      <c r="E60" s="18">
        <v>13</v>
      </c>
      <c r="F60" s="19">
        <v>11</v>
      </c>
      <c r="G60" s="18">
        <v>11</v>
      </c>
      <c r="H60" s="19">
        <v>5</v>
      </c>
      <c r="I60" s="20">
        <v>11</v>
      </c>
      <c r="J60" s="21">
        <v>7</v>
      </c>
      <c r="K60" s="20"/>
      <c r="L60" s="21"/>
      <c r="M60" s="20"/>
      <c r="N60" s="21"/>
      <c r="O60" s="73">
        <v>3</v>
      </c>
      <c r="P60" s="23">
        <v>0</v>
      </c>
      <c r="Q60" s="24" t="s">
        <v>179</v>
      </c>
      <c r="R60" s="9"/>
    </row>
    <row r="61" spans="1:18" ht="19.5" customHeight="1">
      <c r="A61" s="72"/>
      <c r="B61" s="15" t="s">
        <v>53</v>
      </c>
      <c r="C61" s="95" t="str">
        <f>IF(C19=0,"",(C19))</f>
        <v>Savanyu</v>
      </c>
      <c r="D61" s="95" t="str">
        <f>IF(C20=0,"",(C20))</f>
        <v>Vermot</v>
      </c>
      <c r="E61" s="18">
        <v>9</v>
      </c>
      <c r="F61" s="19">
        <v>11</v>
      </c>
      <c r="G61" s="18">
        <v>8</v>
      </c>
      <c r="H61" s="19">
        <v>11</v>
      </c>
      <c r="I61" s="20">
        <v>10</v>
      </c>
      <c r="J61" s="21">
        <v>12</v>
      </c>
      <c r="K61" s="20"/>
      <c r="L61" s="21"/>
      <c r="M61" s="20"/>
      <c r="N61" s="21"/>
      <c r="O61" s="73">
        <v>0</v>
      </c>
      <c r="P61" s="23">
        <v>3</v>
      </c>
      <c r="Q61" s="24" t="s">
        <v>176</v>
      </c>
      <c r="R61" s="9"/>
    </row>
    <row r="62" spans="1:18" ht="19.5" customHeight="1" thickBot="1">
      <c r="A62" s="72"/>
      <c r="B62" s="15" t="s">
        <v>69</v>
      </c>
      <c r="C62" s="95" t="str">
        <f>IF(C21=0,"",(C21))</f>
        <v>Heiniger</v>
      </c>
      <c r="D62" s="95">
        <f>IF(C22=0,"",(C22))</f>
      </c>
      <c r="E62" s="18"/>
      <c r="F62" s="19"/>
      <c r="G62" s="18"/>
      <c r="H62" s="19"/>
      <c r="I62" s="20"/>
      <c r="J62" s="21"/>
      <c r="K62" s="20"/>
      <c r="L62" s="21"/>
      <c r="M62" s="20"/>
      <c r="N62" s="21"/>
      <c r="O62" s="20"/>
      <c r="P62" s="25"/>
      <c r="Q62" s="24"/>
      <c r="R62" s="9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5" ht="15.75">
      <c r="C64" s="7"/>
      <c r="D64" s="7"/>
      <c r="E64" s="7"/>
    </row>
    <row r="65" s="82" customFormat="1" ht="18" customHeight="1"/>
    <row r="66" s="82" customFormat="1" ht="18" customHeight="1"/>
    <row r="67" s="82" customFormat="1" ht="18" customHeight="1"/>
    <row r="68" s="82" customFormat="1" ht="18" customHeight="1"/>
    <row r="69" s="82" customFormat="1" ht="18" customHeight="1"/>
    <row r="70" s="82" customFormat="1" ht="18" customHeight="1"/>
    <row r="71" s="82" customFormat="1" ht="18" customHeight="1"/>
    <row r="72" s="82" customFormat="1" ht="18" customHeight="1"/>
    <row r="73" s="82" customFormat="1" ht="18" customHeight="1"/>
    <row r="74" s="82" customFormat="1" ht="18" customHeight="1"/>
  </sheetData>
  <mergeCells count="49">
    <mergeCell ref="L22:M22"/>
    <mergeCell ref="N22:O22"/>
    <mergeCell ref="H22:I22"/>
    <mergeCell ref="F13:I13"/>
    <mergeCell ref="J13:M13"/>
    <mergeCell ref="N13:O13"/>
    <mergeCell ref="H14:I14"/>
    <mergeCell ref="L14:M14"/>
    <mergeCell ref="N14:O14"/>
    <mergeCell ref="H16:I16"/>
    <mergeCell ref="L16:M16"/>
    <mergeCell ref="N16:O16"/>
    <mergeCell ref="P14:Q14"/>
    <mergeCell ref="H15:I15"/>
    <mergeCell ref="L15:M15"/>
    <mergeCell ref="N15:O15"/>
    <mergeCell ref="P15:Q15"/>
    <mergeCell ref="P16:Q16"/>
    <mergeCell ref="H17:I17"/>
    <mergeCell ref="L17:M17"/>
    <mergeCell ref="N17:O17"/>
    <mergeCell ref="P17:Q17"/>
    <mergeCell ref="H18:I18"/>
    <mergeCell ref="L18:M18"/>
    <mergeCell ref="N18:O18"/>
    <mergeCell ref="P18:Q18"/>
    <mergeCell ref="H19:I19"/>
    <mergeCell ref="L19:M19"/>
    <mergeCell ref="N19:O19"/>
    <mergeCell ref="P19:Q19"/>
    <mergeCell ref="H20:I20"/>
    <mergeCell ref="L20:M20"/>
    <mergeCell ref="N20:O20"/>
    <mergeCell ref="P20:Q20"/>
    <mergeCell ref="H21:I21"/>
    <mergeCell ref="L21:M21"/>
    <mergeCell ref="N21:O21"/>
    <mergeCell ref="P21:Q21"/>
    <mergeCell ref="H23:I23"/>
    <mergeCell ref="L23:M23"/>
    <mergeCell ref="N23:O23"/>
    <mergeCell ref="P23:Q23"/>
    <mergeCell ref="K26:L26"/>
    <mergeCell ref="M26:N26"/>
    <mergeCell ref="O26:P26"/>
    <mergeCell ref="C26:D26"/>
    <mergeCell ref="E26:F26"/>
    <mergeCell ref="G26:H26"/>
    <mergeCell ref="I26:J26"/>
  </mergeCells>
  <printOptions/>
  <pageMargins left="0.3937007874015748" right="0.31496062992125984" top="0.4724409448818898" bottom="0.5511811023622047" header="0.31496062992125984" footer="0.31496062992125984"/>
  <pageSetup blackAndWhite="1" horizontalDpi="300" verticalDpi="300" orientation="portrait" paperSize="9" scale="65" r:id="rId1"/>
  <headerFooter alignWithMargins="0">
    <oddFooter>&amp;L&amp;8&amp;F&amp;C&amp;8&amp;A&amp;R&amp;8Page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V3" sqref="V3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4.421875" style="0" customWidth="1"/>
    <col min="21" max="21" width="4.140625" style="0" customWidth="1"/>
    <col min="22" max="22" width="4.42187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 t="s">
        <v>199</v>
      </c>
      <c r="V2" s="82" t="s">
        <v>200</v>
      </c>
    </row>
    <row r="3" spans="18:22" ht="13.5" thickBot="1">
      <c r="R3" s="84" t="s">
        <v>30</v>
      </c>
      <c r="S3" s="181" t="s">
        <v>99</v>
      </c>
      <c r="T3" s="181" t="s">
        <v>100</v>
      </c>
      <c r="U3" s="85">
        <v>1</v>
      </c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1" t="s">
        <v>105</v>
      </c>
      <c r="T4" s="181" t="s">
        <v>106</v>
      </c>
      <c r="U4" s="86"/>
      <c r="V4" s="86">
        <v>1</v>
      </c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107</v>
      </c>
      <c r="T5" s="183" t="s">
        <v>108</v>
      </c>
      <c r="U5" s="86"/>
      <c r="V5" s="86">
        <v>2</v>
      </c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3" t="s">
        <v>109</v>
      </c>
      <c r="T6" s="183" t="s">
        <v>110</v>
      </c>
      <c r="U6" s="86"/>
      <c r="V6" s="86">
        <v>3</v>
      </c>
    </row>
    <row r="7" spans="3:22" ht="16.5" customHeight="1" thickBot="1">
      <c r="C7" s="57" t="s">
        <v>40</v>
      </c>
      <c r="D7" s="186" t="s">
        <v>98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1" t="s">
        <v>102</v>
      </c>
      <c r="T7" s="181" t="s">
        <v>104</v>
      </c>
      <c r="U7" s="86"/>
      <c r="V7" s="86">
        <v>4</v>
      </c>
    </row>
    <row r="8" spans="5:22" ht="13.5" thickTop="1">
      <c r="E8" s="1"/>
      <c r="F8" s="3"/>
      <c r="G8" s="3"/>
      <c r="H8" s="3"/>
      <c r="I8" s="1"/>
      <c r="R8" s="84" t="s">
        <v>54</v>
      </c>
      <c r="S8" s="181" t="s">
        <v>92</v>
      </c>
      <c r="T8" s="181" t="s">
        <v>101</v>
      </c>
      <c r="U8" s="86">
        <v>2</v>
      </c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1" t="s">
        <v>102</v>
      </c>
      <c r="T9" s="181" t="s">
        <v>103</v>
      </c>
      <c r="U9" s="86"/>
      <c r="V9" s="86">
        <v>5</v>
      </c>
    </row>
    <row r="10" spans="18:22" ht="13.5" thickBot="1">
      <c r="R10" s="84" t="s">
        <v>70</v>
      </c>
      <c r="S10" s="183" t="s">
        <v>111</v>
      </c>
      <c r="T10" s="183" t="s">
        <v>106</v>
      </c>
      <c r="U10" s="86"/>
      <c r="V10" s="86">
        <v>6</v>
      </c>
    </row>
    <row r="11" spans="1:22" ht="16.5" thickBot="1">
      <c r="A11" s="1"/>
      <c r="B11" s="1"/>
      <c r="C11" s="60" t="s">
        <v>36</v>
      </c>
      <c r="D11" s="61">
        <v>1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80</v>
      </c>
      <c r="S11" s="86"/>
      <c r="T11" s="86"/>
      <c r="U11" s="86"/>
      <c r="V11" s="86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1" t="s">
        <v>99</v>
      </c>
      <c r="D15" s="181" t="s">
        <v>100</v>
      </c>
      <c r="E15" s="189">
        <v>7</v>
      </c>
      <c r="F15" s="89">
        <f>IF(SUM(E31+G31+I31+K31+M31+E35+G35+I35+K35+M35+E39+G39+I39+K39+M39+E43+G43+I43+K43+M43+E47+G47+I47+K47+M47+E51+G51+I51+K51+M51+E55+G55+I55+K55+M55+E59+G59+I59+K59+M59)=0,"",SUM(E31+G31+I31+K31+M31+E35+G35+I35+K35+M35+E39+G39+I39+K39+M39+E43+G43+I43+K43+M43+E47+G47+I47+K47+M47+E51+G51+I51+K51+M51+E55+G55+I55+K55+M55+E59+G59+I59+K59+M59))</f>
        <v>240</v>
      </c>
      <c r="G15" s="90">
        <f>IF(SUM(F31+H31+J31+L31+N31+F35+H35+J35+L35+N35+F39+H39+J39+L39+N39+F43+H43+J43+L43+N43+F47+H47+J47+L47+N47+F51+H51+J51+L51+N51+F55+H55+J55+L55+N55+F59+H59+J59+L59+N59)=0,"",SUM(F31+H31+J31+L31+N31+F35+H35+J35+L35+N35+F39+H39+J39+L39+N39+F43+H43+J43+L43+N43+F47+H47+J47+L47+N47+F51+H51+J51+L51+N51+F55+H55+J55+L55+N55+F59+H59+J59+L59+N59))</f>
        <v>78</v>
      </c>
      <c r="H15" s="218">
        <f aca="true" t="shared" si="0" ref="H15:H23">SUM(F15/G15)</f>
        <v>3.076923076923077</v>
      </c>
      <c r="I15" s="219"/>
      <c r="J15" s="91">
        <f>IF(SUM(O31,O35,O39,O43,O47,O51,O55,O59)=0,"",SUM(O31,O35,O39,O43,O47,O51,O55,O59))</f>
        <v>21</v>
      </c>
      <c r="K15" s="92">
        <f>IF(SUM(P31,P35,P39:P43,P47,P51,P55,P59)=0,"",SUM(P31,P35,P39:P43,P47,P51,P55,P59))</f>
        <v>5</v>
      </c>
      <c r="L15" s="220">
        <f aca="true" t="shared" si="1" ref="L15:L23">SUM(J15/K15)</f>
        <v>4.2</v>
      </c>
      <c r="M15" s="219"/>
      <c r="N15" s="221">
        <f aca="true" t="shared" si="2" ref="N15:N23">IF(SUM(E15*2)=0,"",SUM(E15*2))</f>
        <v>14</v>
      </c>
      <c r="O15" s="222"/>
      <c r="P15" s="223">
        <v>1</v>
      </c>
      <c r="Q15" s="224"/>
    </row>
    <row r="16" spans="1:17" ht="19.5" customHeight="1">
      <c r="A16" s="71" t="s">
        <v>8</v>
      </c>
      <c r="B16" s="11"/>
      <c r="C16" s="181" t="s">
        <v>92</v>
      </c>
      <c r="D16" s="181" t="s">
        <v>101</v>
      </c>
      <c r="E16" s="189">
        <v>2</v>
      </c>
      <c r="F16" s="89">
        <f>IF(SUM(E27+G27+I27+K27+M27+E32+G32+I32+K32+M32+E36+G36+I36+K36+M36+E40+G40+I40+K40+M40+E44+G44+I44+K44+M44+E48+G48+I48+K48+M48+E52+G52+I52+K52+M52+F59+H59+J59+L59+N59)=0,"",SUM(E27+G27+I27+K27+M27+E32+G32+I32+K32+M32+E36+G36+I36+K36+M36+E40+G40+I40+K40+M40+E44+G44+I44+K44+M44+E48+G48+I48+K48+M48+E52+G52+I52+K52+M52+F59+H59+J59+L59+N59))</f>
        <v>169</v>
      </c>
      <c r="G16" s="90">
        <f>IF(SUM(F27+H27+J27+L27+N27+F32+H32+J32+L32+N32+F36+H36+J36+L36+N36+F40+H40+J40+L40+N40+F44+H44+J44+L44+N44+F48+H48+J48+L48+N48+F52+H52+J52+L52+N52+E59+G59+I59+K59+M59)=0,"",SUM(F27+H27+J27+L27+N27+F32+H32+J32+L32+N32+F36+H36+J36+L36+N36+F40+H40+J40+L40+N40+F44+H44+J44+L44+N44+F48+H48+J48+L48+N48+F52+H52+J52+L52+N52+E59+G59+I59+K59+M59))</f>
        <v>240</v>
      </c>
      <c r="H16" s="206">
        <f t="shared" si="0"/>
        <v>0.7041666666666667</v>
      </c>
      <c r="I16" s="203"/>
      <c r="J16" s="91">
        <f>IF(SUM(O27,O32,O36,O40,O44,O48,O52,P59)=0,"",SUM(O27,O32,O36,O40,O44,O48,O52,P59))</f>
        <v>4</v>
      </c>
      <c r="K16" s="93">
        <f>IF(SUM(P27,P32,P36,P40,P44,P48,P52,O59)=0,"",SUM(P27,P32,P36,P40,P44,P48,P52,O59))</f>
        <v>19</v>
      </c>
      <c r="L16" s="202">
        <f t="shared" si="1"/>
        <v>0.21052631578947367</v>
      </c>
      <c r="M16" s="203"/>
      <c r="N16" s="204">
        <f t="shared" si="2"/>
        <v>4</v>
      </c>
      <c r="O16" s="205"/>
      <c r="P16" s="200">
        <v>6</v>
      </c>
      <c r="Q16" s="225"/>
    </row>
    <row r="17" spans="1:17" ht="19.5" customHeight="1">
      <c r="A17" s="71" t="s">
        <v>9</v>
      </c>
      <c r="B17" s="11"/>
      <c r="C17" s="181"/>
      <c r="D17" s="181"/>
      <c r="E17" s="189"/>
      <c r="F17" s="89">
        <f>IF(SUM(E28+G28+I28+K28+M28+E33+G33+I33+K33+M33+E37+G37+I37+K37+M37+E41+G41+I41+K41+M41+E49+G49+I49+K49+M49+F52+H52+J52+L52+N52+F55+H55+J55+L55+N55+E60+G60+I60+K60+M60)=0,"",SUM(E28+G28+I28+K28+M28+E33+G33+I33+K33+M33+E37+G37+I37+K37+M37+E41+G41+I41+K41+M41+E49+G49+I49+K49+M49+F52+H52+J52+L52+N52+F55+H55+J55+L55+N55+E60+G60+I60+K60+M60))</f>
      </c>
      <c r="G17" s="90">
        <f>IF(SUM(F28+H28+J28+L28+N28+F33+H33+J33+L33+N33+F37+H37+J37+L37+N37+F41+H41+J41+L41+N41+F49+H49+J49+L49+N49+E52+G52+I52+K52+M52+E55+G55+I55+K55+M55+F60+H60+J60+L60+N60)=0,"",SUM(F28+H28+J28+L28+N28+F33+H33+J33+L33+N33+F37+H37+J37+L37+N37+F41+H41+J41+L41+N41+F49+H49+J49+L49+N49+E52+G52+I52+K52+M52+E55+G55+I55+K55+M55+F60+H60+J60+L60+N60))</f>
      </c>
      <c r="H17" s="206" t="e">
        <f t="shared" si="0"/>
        <v>#VALUE!</v>
      </c>
      <c r="I17" s="203"/>
      <c r="J17" s="91">
        <f>IF(SUM(O28,O33,O37,O41,O49,P52,P55,O60)=0,"",SUM(O28,O33,O37,O41,O49,P52,P55,O60))</f>
      </c>
      <c r="K17" s="93">
        <f>IF(SUM(P28,P33,P37,P41,P49,O52,O55,P60)=0,"",SUM(P28,P33,P37,P41,P49,O52,O55,P60))</f>
      </c>
      <c r="L17" s="202" t="e">
        <f t="shared" si="1"/>
        <v>#VALUE!</v>
      </c>
      <c r="M17" s="203"/>
      <c r="N17" s="204">
        <f t="shared" si="2"/>
      </c>
      <c r="O17" s="205"/>
      <c r="P17" s="200"/>
      <c r="Q17" s="225"/>
    </row>
    <row r="18" spans="1:17" ht="19.5" customHeight="1">
      <c r="A18" s="71" t="s">
        <v>10</v>
      </c>
      <c r="B18" s="11"/>
      <c r="C18" s="181" t="s">
        <v>102</v>
      </c>
      <c r="D18" s="181" t="s">
        <v>103</v>
      </c>
      <c r="E18" s="189">
        <v>1</v>
      </c>
      <c r="F18" s="89">
        <f>IF(SUM(E29+G29+I29+K29+M29+E34+G34+I34+K34+M34+E42+G42+I42+K42+M42+E45+G45+I45+K45+M45+F48+H48+J48+L48+N48+F51+H51+J51+L51+N51+E56+G56+I56+K56+M56+F60+H60+J60+L60+N60)=0,"",SUM(E29+G29+I29+K29+M29+E34+G34+I34+K34+M34+E42+G42+I42+K42+M42+E45+G45+I45+K45+M45+F48+H48+J48+L48+N48+F51+H51+J51+L51+N51+E56+G56+I56+K56+M56+F60+H60+J60+L60+N60))</f>
        <v>210</v>
      </c>
      <c r="G18" s="90">
        <f>IF(SUM(F29+H29+J29+L29+N29+F34+H34+J34+L34+N34+F42+H42+J42+L42+N42+F45+H45+J45+L45+N45+E48+G48+I48+K48+M48+E51+G51+I51+K51+M51+F56+H56+J56+L56+N56+E60+G60+I60+K60+M60)=0,"",SUM(F29+H29+J29+L29+N29+F34+H34+J34+L34+N34+F42+H42+J42+L42+N42+F45+H45+J45+L45+N45+E48+G48+I48+K48+M48+E51+G51+I51+K51+M51+F56+H56+J56+L56+N56+E60+G60+I60+K60+M60))</f>
        <v>249</v>
      </c>
      <c r="H18" s="206">
        <f t="shared" si="0"/>
        <v>0.8433734939759037</v>
      </c>
      <c r="I18" s="203"/>
      <c r="J18" s="91">
        <f>IF(SUM(O29,O34,O42,O45,P48,P51,O56,P60)=0,"",SUM(O29,O34,O42,O45,P48,P51,O56,P60))</f>
        <v>8</v>
      </c>
      <c r="K18" s="93">
        <f>IF(SUM(P29,P34,P42,P45,O48,O51,P56,O60)=0,"",SUM(P29,P34,P42,P45,O48,O51,P56,O60))</f>
        <v>16</v>
      </c>
      <c r="L18" s="202">
        <f t="shared" si="1"/>
        <v>0.5</v>
      </c>
      <c r="M18" s="203"/>
      <c r="N18" s="204">
        <f t="shared" si="2"/>
        <v>2</v>
      </c>
      <c r="O18" s="205"/>
      <c r="P18" s="200">
        <v>7</v>
      </c>
      <c r="Q18" s="225"/>
    </row>
    <row r="19" spans="1:17" ht="19.5" customHeight="1">
      <c r="A19" s="99" t="s">
        <v>41</v>
      </c>
      <c r="B19" s="100"/>
      <c r="C19" s="181" t="s">
        <v>102</v>
      </c>
      <c r="D19" s="181" t="s">
        <v>104</v>
      </c>
      <c r="E19" s="190">
        <v>4</v>
      </c>
      <c r="F19" s="101">
        <f>IF(SUM(F29+H29+J29+L29+N29+E38+G38+I38+K38+M38+F41+H41+J41+L41+N41+F44+H44+J44+L44+N44+F47+H47+J47+L47+N47+E53+G53+I53+K53+M53+E57+G57+I57+K57+M57+E61+G61+I61+K61+M61)=0,"",SUM(F29+H29+J29+L29+N29+E38+G38+I38+K38+M38+F41+H41+J41+L41+N41+F44+H44+J44+L44+N44+F47+H47+J47+L47+N47+E53+G53+I53+K53+M53+E57+G57+I57+K57+M57+E61+G61+I61+K61+M61))</f>
        <v>236</v>
      </c>
      <c r="G19" s="102">
        <f>IF(SUM(E29+G29+I29+K29+M29+F38+H38+J38+L38+N38+E41+G41+I41+K41+M41+E44+G44+I44+K44+M44+E47+G47+I47+K47+M47+F53+H53+J53+L53+N53+F57+H57+J57+L57+N57+F61+H61+J61+L61+N61)=0,"",SUM(E29+G29+I29+K29+M29+F38+H38+J38+L38+N38+E41+G41+I41+K41+M41+E44+G44+I44+K44+M44+E47+G47+I47+K47+M47+F53+H53+J53+L53+N53+F57+H57+J57+L57+N57+F61+H61+J61+L61+N61))</f>
        <v>247</v>
      </c>
      <c r="H19" s="206">
        <f t="shared" si="0"/>
        <v>0.9554655870445344</v>
      </c>
      <c r="I19" s="226"/>
      <c r="J19" s="103">
        <f>IF(SUM(P29,O38,P41,P44,P47,O53,O57,O61)=0,"",SUM(P29,O38,P41,P44,P47,O53,O57,O61))</f>
        <v>13</v>
      </c>
      <c r="K19" s="104">
        <f>IF(SUM(O29,P38,O41,O44,O47,P53,P57,P61)=0,"",SUM(O29,P38,O41,O44,O47,P53,P57,P61))</f>
        <v>13</v>
      </c>
      <c r="L19" s="202">
        <f t="shared" si="1"/>
        <v>1</v>
      </c>
      <c r="M19" s="227"/>
      <c r="N19" s="204">
        <f t="shared" si="2"/>
        <v>8</v>
      </c>
      <c r="O19" s="228"/>
      <c r="P19" s="200">
        <v>5</v>
      </c>
      <c r="Q19" s="229"/>
    </row>
    <row r="20" spans="1:17" ht="19.5" customHeight="1">
      <c r="A20" s="114" t="s">
        <v>48</v>
      </c>
      <c r="B20" s="115"/>
      <c r="C20" s="181" t="s">
        <v>105</v>
      </c>
      <c r="D20" s="181" t="s">
        <v>106</v>
      </c>
      <c r="E20" s="191">
        <v>5</v>
      </c>
      <c r="F20" s="116">
        <f>IF(SUM(E30+G30+I30+K30+M30+F34+H34+J34+L34+N34+F37+H37+J37+L37+N37+F40+H40+J40+L40+N40+F43+H43+J43+L43+N43+E50+G50+I50+K50+M50+E58+G58+I58+K58+M58+F61+H61+J61+L61+N61)=0,"",SUM(E30+G30+I30+K30+M30+F34+H34+J34+L34+N34+F37+H37+J37+L37+N37+F40+H40+J40+L40+N40+F43+H43+J43+L43+N43+E50+G50+I50+K50+M50+E58+G58+I58+K58+M58+F61+H61+J61+L61+N61))</f>
        <v>213</v>
      </c>
      <c r="G20" s="117">
        <f>IF(SUM(F30+H30+J30+L30+N30+E34+G34+I34+K34+M34+E37+G37+I37+K37+M37+E40+G40+I40+K40+M40+E43+G43+I43+K43+M43+F50+H50+J50+L50+N50+F58+H58+J58+L58+N58+E61+G61+I61+K61+M61)=0,"",SUM(F30+H30+J30+L30+N30+E34+G34+I34+K34+M34+E37+G37+I37+K37+M37+E40+G40+I40+K40+M40+E43+G43+I43+K43+M43+F50+H50+J50+L50+N50+F58+H58+J58+L58+N58+E61+G61+I61+K61+M61))</f>
        <v>166</v>
      </c>
      <c r="H20" s="206">
        <f t="shared" si="0"/>
        <v>1.283132530120482</v>
      </c>
      <c r="I20" s="203"/>
      <c r="J20" s="118">
        <f>IF(SUM(O30,P34,P37,P40,P43,O50,O58,P61)=0,"",SUM(O30,P34,P37,P40,P43,O50,O58,P61))</f>
        <v>15</v>
      </c>
      <c r="K20" s="105">
        <f>IF(SUM(P30,O34,O37,O40,O43,P50,P58,O61)=0,"",SUM(P30,O34,O37,O40,O43,P50,P58,O61))</f>
        <v>7</v>
      </c>
      <c r="L20" s="202">
        <f t="shared" si="1"/>
        <v>2.142857142857143</v>
      </c>
      <c r="M20" s="203"/>
      <c r="N20" s="204">
        <f t="shared" si="2"/>
        <v>10</v>
      </c>
      <c r="O20" s="205"/>
      <c r="P20" s="200">
        <v>2</v>
      </c>
      <c r="Q20" s="225"/>
    </row>
    <row r="21" spans="1:17" ht="19.5" customHeight="1">
      <c r="A21" s="114" t="s">
        <v>4</v>
      </c>
      <c r="B21" s="115"/>
      <c r="C21" s="183" t="s">
        <v>107</v>
      </c>
      <c r="D21" s="183" t="s">
        <v>108</v>
      </c>
      <c r="E21" s="191">
        <v>5</v>
      </c>
      <c r="F21" s="116">
        <f>IF(SUM(F30+H30+J30+L30+N30+F33+H33+J33+L33+N33+F36+H36+J36+L36+N36+F39+H39+J39+L39+N39+E46+G46+I46+K46+M46+F53+H53+J53+L53+N53+F56+H56+J56+L56+N56+E62+G62+I62+K62+M62)=0,"",SUM(F30+H30+J30+L30+N30+F33+H33+J33+L33+N33+F36+H36+J36+L36+N36+F39+H39+J39+L39+N39+E46+G46+I46+K46+M46+F53+H53+J53+L53+N53+F56+H56+J56+L56+N56+E62+G62+I62+K62+M62))</f>
        <v>245</v>
      </c>
      <c r="G21" s="117">
        <f>IF(SUM(E30+G30+I30+K30+M30+E33+G33+I33+K33+M33+E36+G36+I36+K36+M36+E39+G39+I39+K39+M39+F46+H46+J46+L46+N46+E53+G53+I53+K53+M53+E56+G56+I56+K56+M56+F62+H62+J62+L62+N62)=0,"",SUM(E30+G30+I30+K30+M30+E33+G33+I33+K33+M33+E36+G36+I36+K36+M36+E39+G39+I39+K39+M39+F46+H46+J46+L46+N46+E53+G53+I53+K53+M53+E56+G56+I56+K56+M56+F62+H62+J62+L62+N62))</f>
        <v>231</v>
      </c>
      <c r="H21" s="206">
        <f t="shared" si="0"/>
        <v>1.0606060606060606</v>
      </c>
      <c r="I21" s="203"/>
      <c r="J21" s="118">
        <f>IF(SUM(P30,P33,P36,P39,O46,P53,P56,O62)=0,"",SUM(P30,P33,P36,P39,O46,P53,P56,O62))</f>
        <v>18</v>
      </c>
      <c r="K21" s="105">
        <f>IF(SUM(O30,O33,O36,O39,P46,O53,O56,P62)=0,"",SUM(O30,O33,O36,O39,P46,O53,O56,P62))</f>
        <v>8</v>
      </c>
      <c r="L21" s="202">
        <f t="shared" si="1"/>
        <v>2.25</v>
      </c>
      <c r="M21" s="203"/>
      <c r="N21" s="204">
        <f t="shared" si="2"/>
        <v>10</v>
      </c>
      <c r="O21" s="205"/>
      <c r="P21" s="200">
        <v>3</v>
      </c>
      <c r="Q21" s="229"/>
    </row>
    <row r="22" spans="1:17" ht="19.5" customHeight="1">
      <c r="A22" s="114" t="s">
        <v>62</v>
      </c>
      <c r="B22" s="115"/>
      <c r="C22" s="183" t="s">
        <v>109</v>
      </c>
      <c r="D22" s="183" t="s">
        <v>110</v>
      </c>
      <c r="E22" s="191">
        <v>5</v>
      </c>
      <c r="F22" s="116">
        <f>IF(SUM(F28+H28+J28+L28+N28+F32+H32+J32+L32+N32+F35+H35+J35+L35+N35+F45+H45+J45+L45+N45+F50+H50+J50+L50+N50+E54+G54+I54+K54+M54+F57+H57+J57+L57+N57+F62+H62+J62+L62+N62)=0,"",SUM(F28+H28+J28+L28+N28+F32+H32+J32+L32+N32+F35+H35+J35+L35+N35+F45+H45+J45+L45+N45+F50+H50+J50+L50+N50+E54+G54+I54+K54+M54+F57+H57+J57+L57+N57+F62+H62+J62+L62+N62))</f>
        <v>212</v>
      </c>
      <c r="G22" s="117">
        <f>IF(SUM(E28+G28+I28+K28+M28+E32+G32+I32+K32+M32+E35+G35+I35+K35+M35+E45+G45+I45+K45+M45+E50+G50+I50+K50+M50+F54+H54+J54+L54+N54+E57+G57+I57+K57+M57+E62+G62+I62+K62+M62)=0,"",SUM(E28+G28+I28+K28+M28+E32+G32+I32+K32+M32+E35+G35+I35+K35+M35+E45+G45+I45+K45+M45+E50+G50+I50+K50+M50+F54+H54+J54+L54+N54+E57+G57+I57+K57+M57+E62+G62+I62+K62+M62))</f>
        <v>214</v>
      </c>
      <c r="H22" s="206">
        <f t="shared" si="0"/>
        <v>0.9906542056074766</v>
      </c>
      <c r="I22" s="203"/>
      <c r="J22" s="118">
        <f>IF(SUM(P28,P32,P35,P45,P50,O54,P57,P62)=0,"",SUM(P28,P32,P35,P45,P50,O54,P57,P62))</f>
        <v>13</v>
      </c>
      <c r="K22" s="105">
        <f>IF(SUM(O28,O32,O35,O45,O50,P54,O57,O62)=0,"",SUM(O28,O32,O35,O45,O50,P54,O57,O62))</f>
        <v>10</v>
      </c>
      <c r="L22" s="202">
        <f t="shared" si="1"/>
        <v>1.3</v>
      </c>
      <c r="M22" s="203"/>
      <c r="N22" s="204">
        <f t="shared" si="2"/>
        <v>10</v>
      </c>
      <c r="O22" s="205"/>
      <c r="P22" s="200">
        <v>4</v>
      </c>
      <c r="Q22" s="201"/>
    </row>
    <row r="23" spans="1:17" ht="19.5" customHeight="1" thickBot="1">
      <c r="A23" s="106" t="s">
        <v>71</v>
      </c>
      <c r="B23" s="107"/>
      <c r="C23" s="183" t="s">
        <v>111</v>
      </c>
      <c r="D23" s="183" t="s">
        <v>106</v>
      </c>
      <c r="E23" s="192">
        <v>0</v>
      </c>
      <c r="F23" s="110">
        <f>IF(SUM(F27+H27+J27+L27+N27+F31+H31+J31+L31+N31+F38+H38+J38+L38+N38+F42+H42+J42+L42+N42+F46+H46+J46+L46+N46+F49+H49+J49+L49+N49+F54+H54+J54+L54+N54+F58+H58+J58+L58+N58)=0,"",SUM(F27+H27+J27+L27+N27+F31+H31+J31+L31+N31+F38+H38+J38+L38+N38+F42+H42+J42+L42+N42+F46+H46+J46+L46+N46+F49+H49+J49+L49+N49+F54+H54+J54+L54+N54+F58+H58+J58+L58+N58))</f>
        <v>160</v>
      </c>
      <c r="G23" s="111">
        <f>IF(SUM(E27+G27+I27+K27+M27+E31+G31+I31+K31+M31+E38+G38+I38+K38+M38+E42+G42+I42+K42+M42+E46+G46+I46+K46+M46+E49+G49+I49+K49+M49+E54+G54+I54+K54+M54+E58+G58+I58+K58+M58)=0,"",SUM(E27+G27+I27+K27+M27+E31+G31+I31+K31+M31+E38+G38+I38+K38+M38+E42+G42+I42+K42+M42+E46+G46+I46+K46+M46+E49+G49+I49+K49+M49+E54+G54+I54+K54+M54+E58+G58+I58+K58+M58))</f>
        <v>260</v>
      </c>
      <c r="H23" s="230">
        <f t="shared" si="0"/>
        <v>0.6153846153846154</v>
      </c>
      <c r="I23" s="194"/>
      <c r="J23" s="112">
        <f>IF(SUM(P27,P31,P38,P42,P46,P49,P54,P58)=0,"",SUM(P27,P31,P38,P42,P46,P49,P54,P58))</f>
        <v>3</v>
      </c>
      <c r="K23" s="113">
        <f>IF(SUM(O27,O31,O38,O42,O46,O49,O54,O58)=0,"",SUM(O27,O31,O38,O42,O46,O49,O54,O58))</f>
        <v>21</v>
      </c>
      <c r="L23" s="195">
        <f t="shared" si="1"/>
        <v>0.14285714285714285</v>
      </c>
      <c r="M23" s="194"/>
      <c r="N23" s="196">
        <f t="shared" si="2"/>
      </c>
      <c r="O23" s="197"/>
      <c r="P23" s="198">
        <v>8</v>
      </c>
      <c r="Q23" s="231"/>
    </row>
    <row r="24" spans="1:1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3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ht="19.5" customHeight="1" thickBot="1">
      <c r="A26" s="47" t="s">
        <v>21</v>
      </c>
      <c r="B26" s="48" t="s">
        <v>12</v>
      </c>
      <c r="C26" s="233" t="s">
        <v>13</v>
      </c>
      <c r="D26" s="235"/>
      <c r="E26" s="233" t="s">
        <v>22</v>
      </c>
      <c r="F26" s="235"/>
      <c r="G26" s="233" t="s">
        <v>23</v>
      </c>
      <c r="H26" s="235"/>
      <c r="I26" s="233" t="s">
        <v>24</v>
      </c>
      <c r="J26" s="235"/>
      <c r="K26" s="232" t="s">
        <v>25</v>
      </c>
      <c r="L26" s="232"/>
      <c r="M26" s="232" t="s">
        <v>26</v>
      </c>
      <c r="N26" s="232"/>
      <c r="O26" s="233" t="s">
        <v>27</v>
      </c>
      <c r="P26" s="234"/>
      <c r="Q26" s="49" t="s">
        <v>20</v>
      </c>
      <c r="R26" s="9"/>
    </row>
    <row r="27" spans="1:18" ht="19.5" customHeight="1">
      <c r="A27" s="72"/>
      <c r="B27" s="15" t="s">
        <v>72</v>
      </c>
      <c r="C27" s="94" t="str">
        <f>IF(C16=0,"",(C16))</f>
        <v>Heiniger</v>
      </c>
      <c r="D27" s="94" t="str">
        <f>IF(C23=0,"",(C23))</f>
        <v>Thiebaud</v>
      </c>
      <c r="E27" s="16">
        <v>16</v>
      </c>
      <c r="F27" s="17">
        <v>14</v>
      </c>
      <c r="G27" s="18">
        <v>9</v>
      </c>
      <c r="H27" s="19">
        <v>11</v>
      </c>
      <c r="I27" s="20">
        <v>11</v>
      </c>
      <c r="J27" s="21">
        <v>5</v>
      </c>
      <c r="K27" s="20">
        <v>11</v>
      </c>
      <c r="L27" s="21">
        <v>3</v>
      </c>
      <c r="M27" s="20"/>
      <c r="N27" s="21"/>
      <c r="O27" s="22">
        <v>3</v>
      </c>
      <c r="P27" s="23">
        <v>1</v>
      </c>
      <c r="Q27" s="24" t="s">
        <v>182</v>
      </c>
      <c r="R27" s="9"/>
    </row>
    <row r="28" spans="1:18" ht="19.5" customHeight="1">
      <c r="A28" s="72"/>
      <c r="B28" s="15" t="s">
        <v>65</v>
      </c>
      <c r="C28" s="95">
        <f>IF(C17=0,"",(C17))</f>
      </c>
      <c r="D28" s="95" t="str">
        <f>IF(C22=0,"",(C22))</f>
        <v>Gygi</v>
      </c>
      <c r="E28" s="18"/>
      <c r="F28" s="19"/>
      <c r="G28" s="18"/>
      <c r="H28" s="19"/>
      <c r="I28" s="20"/>
      <c r="J28" s="21"/>
      <c r="K28" s="20"/>
      <c r="L28" s="21"/>
      <c r="M28" s="20"/>
      <c r="N28" s="21"/>
      <c r="O28" s="73"/>
      <c r="P28" s="23"/>
      <c r="Q28" s="24"/>
      <c r="R28" s="9"/>
    </row>
    <row r="29" spans="1:18" ht="19.5" customHeight="1">
      <c r="A29" s="72"/>
      <c r="B29" s="15" t="s">
        <v>45</v>
      </c>
      <c r="C29" s="95" t="str">
        <f>IF(C18=0,"",(C18))</f>
        <v>Bazeaud</v>
      </c>
      <c r="D29" s="95" t="str">
        <f>IF(C19=0,"",(C19))</f>
        <v>Bazeaud</v>
      </c>
      <c r="E29" s="18">
        <v>9</v>
      </c>
      <c r="F29" s="19">
        <v>11</v>
      </c>
      <c r="G29" s="18">
        <v>11</v>
      </c>
      <c r="H29" s="19">
        <v>9</v>
      </c>
      <c r="I29" s="20">
        <v>6</v>
      </c>
      <c r="J29" s="21">
        <v>11</v>
      </c>
      <c r="K29" s="20">
        <v>10</v>
      </c>
      <c r="L29" s="21">
        <v>12</v>
      </c>
      <c r="M29" s="20"/>
      <c r="N29" s="21"/>
      <c r="O29" s="73">
        <v>1</v>
      </c>
      <c r="P29" s="23">
        <v>3</v>
      </c>
      <c r="Q29" s="24" t="s">
        <v>180</v>
      </c>
      <c r="R29" s="9"/>
    </row>
    <row r="30" spans="1:18" ht="19.5" customHeight="1" thickBot="1">
      <c r="A30" s="129"/>
      <c r="B30" s="130" t="s">
        <v>59</v>
      </c>
      <c r="C30" s="131" t="str">
        <f>IF(C20=0,"",(C20))</f>
        <v>Suitner</v>
      </c>
      <c r="D30" s="131" t="str">
        <f>IF(C21=0,"",(C21))</f>
        <v>Conti</v>
      </c>
      <c r="E30" s="132">
        <v>8</v>
      </c>
      <c r="F30" s="133">
        <v>11</v>
      </c>
      <c r="G30" s="132">
        <v>8</v>
      </c>
      <c r="H30" s="133">
        <v>11</v>
      </c>
      <c r="I30" s="134">
        <v>8</v>
      </c>
      <c r="J30" s="135">
        <v>11</v>
      </c>
      <c r="K30" s="134"/>
      <c r="L30" s="135"/>
      <c r="M30" s="134"/>
      <c r="N30" s="135"/>
      <c r="O30" s="136">
        <v>0</v>
      </c>
      <c r="P30" s="137">
        <v>3</v>
      </c>
      <c r="Q30" s="138" t="s">
        <v>175</v>
      </c>
      <c r="R30" s="9"/>
    </row>
    <row r="31" spans="1:18" ht="19.5" customHeight="1" thickTop="1">
      <c r="A31" s="139"/>
      <c r="B31" s="140" t="s">
        <v>73</v>
      </c>
      <c r="C31" s="141" t="str">
        <f>IF(C15=0,"",(C15))</f>
        <v>Von Büren</v>
      </c>
      <c r="D31" s="141" t="str">
        <f>IF(C23=0,"",(C23))</f>
        <v>Thiebaud</v>
      </c>
      <c r="E31" s="142">
        <v>11</v>
      </c>
      <c r="F31" s="143">
        <v>4</v>
      </c>
      <c r="G31" s="142">
        <v>11</v>
      </c>
      <c r="H31" s="143">
        <v>0</v>
      </c>
      <c r="I31" s="144">
        <v>11</v>
      </c>
      <c r="J31" s="145">
        <v>4</v>
      </c>
      <c r="K31" s="144"/>
      <c r="L31" s="145"/>
      <c r="M31" s="144"/>
      <c r="N31" s="145"/>
      <c r="O31" s="146">
        <v>3</v>
      </c>
      <c r="P31" s="147">
        <v>0</v>
      </c>
      <c r="Q31" s="148" t="s">
        <v>178</v>
      </c>
      <c r="R31" s="9"/>
    </row>
    <row r="32" spans="1:18" ht="19.5" customHeight="1">
      <c r="A32" s="74"/>
      <c r="B32" s="50" t="s">
        <v>68</v>
      </c>
      <c r="C32" s="96" t="str">
        <f>IF(C16=0,"",(C16))</f>
        <v>Heiniger</v>
      </c>
      <c r="D32" s="96" t="str">
        <f>IF(C22=0,"",(C22))</f>
        <v>Gygi</v>
      </c>
      <c r="E32" s="51">
        <v>11</v>
      </c>
      <c r="F32" s="75">
        <v>5</v>
      </c>
      <c r="G32" s="51">
        <v>4</v>
      </c>
      <c r="H32" s="75">
        <v>11</v>
      </c>
      <c r="I32" s="52">
        <v>8</v>
      </c>
      <c r="J32" s="76">
        <v>11</v>
      </c>
      <c r="K32" s="52">
        <v>8</v>
      </c>
      <c r="L32" s="76">
        <v>11</v>
      </c>
      <c r="M32" s="52"/>
      <c r="N32" s="76"/>
      <c r="O32" s="77">
        <v>1</v>
      </c>
      <c r="P32" s="78">
        <v>3</v>
      </c>
      <c r="Q32" s="79" t="s">
        <v>181</v>
      </c>
      <c r="R32" s="9"/>
    </row>
    <row r="33" spans="1:18" ht="19.5" customHeight="1">
      <c r="A33" s="74"/>
      <c r="B33" s="50" t="s">
        <v>58</v>
      </c>
      <c r="C33" s="96">
        <f>IF(C17=0,"",(C17))</f>
      </c>
      <c r="D33" s="96" t="str">
        <f>IF(C21=0,"",(C21))</f>
        <v>Conti</v>
      </c>
      <c r="E33" s="51"/>
      <c r="F33" s="75"/>
      <c r="G33" s="51"/>
      <c r="H33" s="75"/>
      <c r="I33" s="52"/>
      <c r="J33" s="76"/>
      <c r="K33" s="52"/>
      <c r="L33" s="76"/>
      <c r="M33" s="52"/>
      <c r="N33" s="76"/>
      <c r="O33" s="77"/>
      <c r="P33" s="78"/>
      <c r="Q33" s="79"/>
      <c r="R33" s="9"/>
    </row>
    <row r="34" spans="1:18" ht="19.5" customHeight="1" thickBot="1">
      <c r="A34" s="149"/>
      <c r="B34" s="150" t="s">
        <v>50</v>
      </c>
      <c r="C34" s="151" t="str">
        <f>IF(C18=0,"",(C18))</f>
        <v>Bazeaud</v>
      </c>
      <c r="D34" s="151" t="str">
        <f>IF(C20=0,"",(C20))</f>
        <v>Suitner</v>
      </c>
      <c r="E34" s="152">
        <v>7</v>
      </c>
      <c r="F34" s="153">
        <v>11</v>
      </c>
      <c r="G34" s="152">
        <v>6</v>
      </c>
      <c r="H34" s="153">
        <v>11</v>
      </c>
      <c r="I34" s="154">
        <v>8</v>
      </c>
      <c r="J34" s="155">
        <v>11</v>
      </c>
      <c r="K34" s="154"/>
      <c r="L34" s="155"/>
      <c r="M34" s="154"/>
      <c r="N34" s="155"/>
      <c r="O34" s="156">
        <v>0</v>
      </c>
      <c r="P34" s="157">
        <v>3</v>
      </c>
      <c r="Q34" s="158" t="s">
        <v>176</v>
      </c>
      <c r="R34" s="9"/>
    </row>
    <row r="35" spans="1:18" ht="19.5" customHeight="1" thickTop="1">
      <c r="A35" s="159"/>
      <c r="B35" s="160" t="s">
        <v>63</v>
      </c>
      <c r="C35" s="161" t="str">
        <f>IF(C15=0,"",(C15))</f>
        <v>Von Büren</v>
      </c>
      <c r="D35" s="161" t="str">
        <f>IF(C22=0,"",(C22))</f>
        <v>Gygi</v>
      </c>
      <c r="E35" s="162">
        <v>11</v>
      </c>
      <c r="F35" s="163">
        <v>1</v>
      </c>
      <c r="G35" s="162">
        <v>11</v>
      </c>
      <c r="H35" s="163">
        <v>4</v>
      </c>
      <c r="I35" s="164">
        <v>11</v>
      </c>
      <c r="J35" s="165">
        <v>0</v>
      </c>
      <c r="K35" s="164"/>
      <c r="L35" s="165"/>
      <c r="M35" s="164"/>
      <c r="N35" s="165"/>
      <c r="O35" s="166">
        <v>3</v>
      </c>
      <c r="P35" s="167">
        <v>0</v>
      </c>
      <c r="Q35" s="168" t="s">
        <v>178</v>
      </c>
      <c r="R35" s="9"/>
    </row>
    <row r="36" spans="1:18" ht="19.5" customHeight="1">
      <c r="A36" s="72"/>
      <c r="B36" s="15" t="s">
        <v>55</v>
      </c>
      <c r="C36" s="95" t="str">
        <f>IF(C16=0,"",(C16))</f>
        <v>Heiniger</v>
      </c>
      <c r="D36" s="95" t="str">
        <f>IF(C21=0,"",(C21))</f>
        <v>Conti</v>
      </c>
      <c r="E36" s="18">
        <v>3</v>
      </c>
      <c r="F36" s="19">
        <v>11</v>
      </c>
      <c r="G36" s="18">
        <v>7</v>
      </c>
      <c r="H36" s="19">
        <v>11</v>
      </c>
      <c r="I36" s="20">
        <v>8</v>
      </c>
      <c r="J36" s="21">
        <v>11</v>
      </c>
      <c r="K36" s="20"/>
      <c r="L36" s="21"/>
      <c r="M36" s="20"/>
      <c r="N36" s="21"/>
      <c r="O36" s="73">
        <v>0</v>
      </c>
      <c r="P36" s="23">
        <v>3</v>
      </c>
      <c r="Q36" s="24" t="s">
        <v>175</v>
      </c>
      <c r="R36" s="9"/>
    </row>
    <row r="37" spans="1:18" ht="19.5" customHeight="1">
      <c r="A37" s="72"/>
      <c r="B37" s="15" t="s">
        <v>51</v>
      </c>
      <c r="C37" s="95">
        <f>IF(C17=0,"",(C17))</f>
      </c>
      <c r="D37" s="95" t="str">
        <f>IF(C20=0,"",(C20))</f>
        <v>Suitner</v>
      </c>
      <c r="E37" s="18"/>
      <c r="F37" s="19"/>
      <c r="G37" s="18"/>
      <c r="H37" s="19"/>
      <c r="I37" s="20"/>
      <c r="J37" s="21"/>
      <c r="K37" s="20"/>
      <c r="L37" s="21"/>
      <c r="M37" s="20"/>
      <c r="N37" s="21"/>
      <c r="O37" s="73"/>
      <c r="P37" s="23"/>
      <c r="Q37" s="24"/>
      <c r="R37" s="9"/>
    </row>
    <row r="38" spans="1:18" ht="19.5" customHeight="1" thickBot="1">
      <c r="A38" s="129"/>
      <c r="B38" s="130" t="s">
        <v>74</v>
      </c>
      <c r="C38" s="131" t="str">
        <f>IF(C19=0,"",(C19))</f>
        <v>Bazeaud</v>
      </c>
      <c r="D38" s="131" t="str">
        <f>IF(C23=0,"",(C23))</f>
        <v>Thiebaud</v>
      </c>
      <c r="E38" s="132">
        <v>11</v>
      </c>
      <c r="F38" s="133">
        <v>9</v>
      </c>
      <c r="G38" s="132">
        <v>6</v>
      </c>
      <c r="H38" s="133">
        <v>11</v>
      </c>
      <c r="I38" s="134">
        <v>11</v>
      </c>
      <c r="J38" s="135">
        <v>9</v>
      </c>
      <c r="K38" s="134">
        <v>11</v>
      </c>
      <c r="L38" s="135">
        <v>1</v>
      </c>
      <c r="M38" s="134"/>
      <c r="N38" s="135"/>
      <c r="O38" s="136">
        <v>3</v>
      </c>
      <c r="P38" s="137">
        <v>1</v>
      </c>
      <c r="Q38" s="138" t="s">
        <v>180</v>
      </c>
      <c r="R38" s="9"/>
    </row>
    <row r="39" spans="1:18" ht="19.5" customHeight="1" thickTop="1">
      <c r="A39" s="139"/>
      <c r="B39" s="140" t="s">
        <v>56</v>
      </c>
      <c r="C39" s="141" t="str">
        <f>IF(C15=0,"",(C15))</f>
        <v>Von Büren</v>
      </c>
      <c r="D39" s="141" t="str">
        <f>IF(C21=0,"",(C21))</f>
        <v>Conti</v>
      </c>
      <c r="E39" s="142">
        <v>11</v>
      </c>
      <c r="F39" s="143">
        <v>3</v>
      </c>
      <c r="G39" s="142">
        <v>11</v>
      </c>
      <c r="H39" s="143">
        <v>5</v>
      </c>
      <c r="I39" s="144">
        <v>9</v>
      </c>
      <c r="J39" s="145">
        <v>11</v>
      </c>
      <c r="K39" s="144">
        <v>11</v>
      </c>
      <c r="L39" s="145">
        <v>4</v>
      </c>
      <c r="M39" s="144"/>
      <c r="N39" s="145"/>
      <c r="O39" s="146">
        <v>3</v>
      </c>
      <c r="P39" s="147">
        <v>1</v>
      </c>
      <c r="Q39" s="148" t="s">
        <v>178</v>
      </c>
      <c r="R39" s="9"/>
    </row>
    <row r="40" spans="1:18" ht="19.5" customHeight="1">
      <c r="A40" s="74"/>
      <c r="B40" s="50" t="s">
        <v>52</v>
      </c>
      <c r="C40" s="96" t="str">
        <f>IF(C16=0,"",(C16))</f>
        <v>Heiniger</v>
      </c>
      <c r="D40" s="96" t="str">
        <f>IF(C20=0,"",(C20))</f>
        <v>Suitner</v>
      </c>
      <c r="E40" s="51">
        <v>1</v>
      </c>
      <c r="F40" s="75">
        <v>11</v>
      </c>
      <c r="G40" s="51">
        <v>9</v>
      </c>
      <c r="H40" s="75">
        <v>11</v>
      </c>
      <c r="I40" s="52">
        <v>5</v>
      </c>
      <c r="J40" s="76">
        <v>11</v>
      </c>
      <c r="K40" s="52"/>
      <c r="L40" s="76"/>
      <c r="M40" s="52"/>
      <c r="N40" s="76"/>
      <c r="O40" s="77">
        <v>0</v>
      </c>
      <c r="P40" s="78">
        <v>3</v>
      </c>
      <c r="Q40" s="79" t="s">
        <v>176</v>
      </c>
      <c r="R40" s="9"/>
    </row>
    <row r="41" spans="1:18" ht="19.5" customHeight="1">
      <c r="A41" s="170"/>
      <c r="B41" s="171" t="s">
        <v>42</v>
      </c>
      <c r="C41" s="172">
        <f>IF(C17=0,"",(C17))</f>
      </c>
      <c r="D41" s="172" t="str">
        <f>IF(C19=0,"",(C19))</f>
        <v>Bazeaud</v>
      </c>
      <c r="E41" s="173"/>
      <c r="F41" s="174"/>
      <c r="G41" s="173"/>
      <c r="H41" s="174"/>
      <c r="I41" s="175"/>
      <c r="J41" s="176"/>
      <c r="K41" s="175"/>
      <c r="L41" s="176"/>
      <c r="M41" s="175"/>
      <c r="N41" s="176"/>
      <c r="O41" s="177"/>
      <c r="P41" s="178"/>
      <c r="Q41" s="179"/>
      <c r="R41" s="9"/>
    </row>
    <row r="42" spans="1:18" ht="19.5" customHeight="1" thickBot="1">
      <c r="A42" s="149"/>
      <c r="B42" s="150" t="s">
        <v>75</v>
      </c>
      <c r="C42" s="151" t="str">
        <f>IF(C18=0,"",(C18))</f>
        <v>Bazeaud</v>
      </c>
      <c r="D42" s="151" t="str">
        <f>IF(C23=0,"",(C23))</f>
        <v>Thiebaud</v>
      </c>
      <c r="E42" s="152">
        <v>11</v>
      </c>
      <c r="F42" s="153">
        <v>2</v>
      </c>
      <c r="G42" s="152">
        <v>8</v>
      </c>
      <c r="H42" s="153">
        <v>11</v>
      </c>
      <c r="I42" s="154">
        <v>11</v>
      </c>
      <c r="J42" s="155">
        <v>9</v>
      </c>
      <c r="K42" s="154">
        <v>11</v>
      </c>
      <c r="L42" s="155">
        <v>8</v>
      </c>
      <c r="M42" s="154"/>
      <c r="N42" s="155"/>
      <c r="O42" s="156">
        <v>3</v>
      </c>
      <c r="P42" s="157">
        <v>1</v>
      </c>
      <c r="Q42" s="158" t="s">
        <v>182</v>
      </c>
      <c r="R42" s="9"/>
    </row>
    <row r="43" spans="1:18" ht="19.5" customHeight="1" thickTop="1">
      <c r="A43" s="159"/>
      <c r="B43" s="160" t="s">
        <v>49</v>
      </c>
      <c r="C43" s="161" t="str">
        <f>IF(C15=0,"",(C15))</f>
        <v>Von Büren</v>
      </c>
      <c r="D43" s="161" t="str">
        <f>IF(C20=0,"",(C20))</f>
        <v>Suitner</v>
      </c>
      <c r="E43" s="162">
        <v>11</v>
      </c>
      <c r="F43" s="163">
        <v>7</v>
      </c>
      <c r="G43" s="162">
        <v>11</v>
      </c>
      <c r="H43" s="163">
        <v>6</v>
      </c>
      <c r="I43" s="164">
        <v>11</v>
      </c>
      <c r="J43" s="165">
        <v>0</v>
      </c>
      <c r="K43" s="164"/>
      <c r="L43" s="165"/>
      <c r="M43" s="164"/>
      <c r="N43" s="165"/>
      <c r="O43" s="166">
        <v>3</v>
      </c>
      <c r="P43" s="167">
        <v>0</v>
      </c>
      <c r="Q43" s="168" t="s">
        <v>178</v>
      </c>
      <c r="R43" s="9"/>
    </row>
    <row r="44" spans="1:18" ht="19.5" customHeight="1">
      <c r="A44" s="72"/>
      <c r="B44" s="15" t="s">
        <v>44</v>
      </c>
      <c r="C44" s="95" t="str">
        <f>IF(C16=0,"",(C16))</f>
        <v>Heiniger</v>
      </c>
      <c r="D44" s="95" t="str">
        <f>IF(C19=0,"",(C19))</f>
        <v>Bazeaud</v>
      </c>
      <c r="E44" s="18">
        <v>5</v>
      </c>
      <c r="F44" s="19">
        <v>11</v>
      </c>
      <c r="G44" s="18">
        <v>11</v>
      </c>
      <c r="H44" s="19">
        <v>13</v>
      </c>
      <c r="I44" s="20">
        <v>10</v>
      </c>
      <c r="J44" s="21">
        <v>12</v>
      </c>
      <c r="K44" s="20"/>
      <c r="L44" s="21"/>
      <c r="M44" s="20"/>
      <c r="N44" s="21"/>
      <c r="O44" s="73">
        <v>0</v>
      </c>
      <c r="P44" s="23">
        <v>3</v>
      </c>
      <c r="Q44" s="24" t="s">
        <v>180</v>
      </c>
      <c r="R44" s="9"/>
    </row>
    <row r="45" spans="1:18" ht="19.5" customHeight="1">
      <c r="A45" s="72"/>
      <c r="B45" s="15" t="s">
        <v>64</v>
      </c>
      <c r="C45" s="95" t="str">
        <f>IF(C18=0,"",(C18))</f>
        <v>Bazeaud</v>
      </c>
      <c r="D45" s="95" t="str">
        <f>IF(C22=0,"",(C22))</f>
        <v>Gygi</v>
      </c>
      <c r="E45" s="18">
        <v>6</v>
      </c>
      <c r="F45" s="19">
        <v>11</v>
      </c>
      <c r="G45" s="18">
        <v>21</v>
      </c>
      <c r="H45" s="19">
        <v>23</v>
      </c>
      <c r="I45" s="20">
        <v>6</v>
      </c>
      <c r="J45" s="21">
        <v>11</v>
      </c>
      <c r="K45" s="20"/>
      <c r="L45" s="21"/>
      <c r="M45" s="20"/>
      <c r="N45" s="21"/>
      <c r="O45" s="73">
        <v>0</v>
      </c>
      <c r="P45" s="23">
        <v>3</v>
      </c>
      <c r="Q45" s="24" t="s">
        <v>181</v>
      </c>
      <c r="R45" s="9"/>
    </row>
    <row r="46" spans="1:18" ht="19.5" customHeight="1" thickBot="1">
      <c r="A46" s="129"/>
      <c r="B46" s="130" t="s">
        <v>76</v>
      </c>
      <c r="C46" s="131" t="str">
        <f>IF(C21=0,"",(C21))</f>
        <v>Conti</v>
      </c>
      <c r="D46" s="131" t="str">
        <f>IF(C23=0,"",(C23))</f>
        <v>Thiebaud</v>
      </c>
      <c r="E46" s="132">
        <v>11</v>
      </c>
      <c r="F46" s="133">
        <v>9</v>
      </c>
      <c r="G46" s="132">
        <v>11</v>
      </c>
      <c r="H46" s="133">
        <v>9</v>
      </c>
      <c r="I46" s="134">
        <v>11</v>
      </c>
      <c r="J46" s="135">
        <v>5</v>
      </c>
      <c r="K46" s="134"/>
      <c r="L46" s="135"/>
      <c r="M46" s="134"/>
      <c r="N46" s="135"/>
      <c r="O46" s="136">
        <v>3</v>
      </c>
      <c r="P46" s="137">
        <v>0</v>
      </c>
      <c r="Q46" s="138" t="s">
        <v>175</v>
      </c>
      <c r="R46" s="9"/>
    </row>
    <row r="47" spans="1:18" ht="19.5" customHeight="1" thickTop="1">
      <c r="A47" s="139"/>
      <c r="B47" s="140" t="s">
        <v>43</v>
      </c>
      <c r="C47" s="141" t="str">
        <f>IF(C15=0,"",(C15))</f>
        <v>Von Büren</v>
      </c>
      <c r="D47" s="141" t="str">
        <f>IF(C19=0,"",(C19))</f>
        <v>Bazeaud</v>
      </c>
      <c r="E47" s="142">
        <v>11</v>
      </c>
      <c r="F47" s="143">
        <v>6</v>
      </c>
      <c r="G47" s="142">
        <v>11</v>
      </c>
      <c r="H47" s="143">
        <v>1</v>
      </c>
      <c r="I47" s="144">
        <v>11</v>
      </c>
      <c r="J47" s="145">
        <v>5</v>
      </c>
      <c r="K47" s="144"/>
      <c r="L47" s="145"/>
      <c r="M47" s="144"/>
      <c r="N47" s="145"/>
      <c r="O47" s="146">
        <v>3</v>
      </c>
      <c r="P47" s="147">
        <v>0</v>
      </c>
      <c r="Q47" s="148" t="s">
        <v>178</v>
      </c>
      <c r="R47" s="9"/>
    </row>
    <row r="48" spans="1:18" ht="19.5" customHeight="1">
      <c r="A48" s="74"/>
      <c r="B48" s="50" t="s">
        <v>17</v>
      </c>
      <c r="C48" s="96" t="str">
        <f>IF(C16=0,"",(C16))</f>
        <v>Heiniger</v>
      </c>
      <c r="D48" s="96" t="str">
        <f>IF(C18=0,"",(C18))</f>
        <v>Bazeaud</v>
      </c>
      <c r="E48" s="51">
        <v>10</v>
      </c>
      <c r="F48" s="75">
        <v>12</v>
      </c>
      <c r="G48" s="51">
        <v>5</v>
      </c>
      <c r="H48" s="75">
        <v>11</v>
      </c>
      <c r="I48" s="52">
        <v>9</v>
      </c>
      <c r="J48" s="76">
        <v>11</v>
      </c>
      <c r="K48" s="52"/>
      <c r="L48" s="76"/>
      <c r="M48" s="52"/>
      <c r="N48" s="76"/>
      <c r="O48" s="77">
        <v>0</v>
      </c>
      <c r="P48" s="78">
        <v>3</v>
      </c>
      <c r="Q48" s="79" t="s">
        <v>177</v>
      </c>
      <c r="R48" s="9"/>
    </row>
    <row r="49" spans="1:18" ht="19.5" customHeight="1">
      <c r="A49" s="74"/>
      <c r="B49" s="50" t="s">
        <v>77</v>
      </c>
      <c r="C49" s="96">
        <f>IF(C17=0,"",(C17))</f>
      </c>
      <c r="D49" s="96" t="str">
        <f>IF(C23=0,"",(C23))</f>
        <v>Thiebaud</v>
      </c>
      <c r="E49" s="51"/>
      <c r="F49" s="75"/>
      <c r="G49" s="51"/>
      <c r="H49" s="75"/>
      <c r="I49" s="52"/>
      <c r="J49" s="76"/>
      <c r="K49" s="52"/>
      <c r="L49" s="76"/>
      <c r="M49" s="52"/>
      <c r="N49" s="76"/>
      <c r="O49" s="77"/>
      <c r="P49" s="78"/>
      <c r="Q49" s="79"/>
      <c r="R49" s="9"/>
    </row>
    <row r="50" spans="1:18" ht="19.5" customHeight="1" thickBot="1">
      <c r="A50" s="149"/>
      <c r="B50" s="150" t="s">
        <v>66</v>
      </c>
      <c r="C50" s="151" t="str">
        <f>IF(C20=0,"",(C20))</f>
        <v>Suitner</v>
      </c>
      <c r="D50" s="151" t="str">
        <f>IF(C22=0,"",(C22))</f>
        <v>Gygi</v>
      </c>
      <c r="E50" s="152">
        <v>11</v>
      </c>
      <c r="F50" s="153">
        <v>5</v>
      </c>
      <c r="G50" s="152">
        <v>11</v>
      </c>
      <c r="H50" s="153">
        <v>8</v>
      </c>
      <c r="I50" s="154">
        <v>11</v>
      </c>
      <c r="J50" s="155">
        <v>9</v>
      </c>
      <c r="K50" s="154"/>
      <c r="L50" s="155"/>
      <c r="M50" s="154"/>
      <c r="N50" s="155"/>
      <c r="O50" s="156">
        <v>3</v>
      </c>
      <c r="P50" s="157">
        <v>0</v>
      </c>
      <c r="Q50" s="158" t="s">
        <v>176</v>
      </c>
      <c r="R50" s="9"/>
    </row>
    <row r="51" spans="1:18" ht="19.5" customHeight="1" thickTop="1">
      <c r="A51" s="159"/>
      <c r="B51" s="160" t="s">
        <v>14</v>
      </c>
      <c r="C51" s="161" t="str">
        <f>IF(C15=0,"",(C15))</f>
        <v>Von Büren</v>
      </c>
      <c r="D51" s="161" t="str">
        <f>IF(C18=0,"",(C18))</f>
        <v>Bazeaud</v>
      </c>
      <c r="E51" s="162">
        <v>11</v>
      </c>
      <c r="F51" s="163">
        <v>5</v>
      </c>
      <c r="G51" s="162">
        <v>11</v>
      </c>
      <c r="H51" s="163">
        <v>3</v>
      </c>
      <c r="I51" s="164">
        <v>11</v>
      </c>
      <c r="J51" s="165">
        <v>1</v>
      </c>
      <c r="K51" s="164"/>
      <c r="L51" s="165"/>
      <c r="M51" s="164"/>
      <c r="N51" s="165"/>
      <c r="O51" s="166">
        <v>3</v>
      </c>
      <c r="P51" s="167">
        <v>0</v>
      </c>
      <c r="Q51" s="168" t="s">
        <v>178</v>
      </c>
      <c r="R51" s="9"/>
    </row>
    <row r="52" spans="1:18" ht="19.5" customHeight="1">
      <c r="A52" s="72"/>
      <c r="B52" s="15" t="s">
        <v>15</v>
      </c>
      <c r="C52" s="95" t="str">
        <f>IF(C16=0,"",(C16))</f>
        <v>Heiniger</v>
      </c>
      <c r="D52" s="95">
        <f>IF(C17=0,"",(C17))</f>
      </c>
      <c r="E52" s="18"/>
      <c r="F52" s="19"/>
      <c r="G52" s="18"/>
      <c r="H52" s="19"/>
      <c r="I52" s="20"/>
      <c r="J52" s="21"/>
      <c r="K52" s="20"/>
      <c r="L52" s="21"/>
      <c r="M52" s="20"/>
      <c r="N52" s="21"/>
      <c r="O52" s="73"/>
      <c r="P52" s="23"/>
      <c r="Q52" s="24"/>
      <c r="R52" s="9"/>
    </row>
    <row r="53" spans="1:18" ht="19.5" customHeight="1">
      <c r="A53" s="72"/>
      <c r="B53" s="15" t="s">
        <v>60</v>
      </c>
      <c r="C53" s="95" t="str">
        <f>IF(C19=0,"",(C19))</f>
        <v>Bazeaud</v>
      </c>
      <c r="D53" s="95" t="str">
        <f>IF(C21=0,"",(C21))</f>
        <v>Conti</v>
      </c>
      <c r="E53" s="18">
        <v>11</v>
      </c>
      <c r="F53" s="19">
        <v>7</v>
      </c>
      <c r="G53" s="18">
        <v>11</v>
      </c>
      <c r="H53" s="19">
        <v>6</v>
      </c>
      <c r="I53" s="20">
        <v>11</v>
      </c>
      <c r="J53" s="21">
        <v>13</v>
      </c>
      <c r="K53" s="20">
        <v>9</v>
      </c>
      <c r="L53" s="21">
        <v>11</v>
      </c>
      <c r="M53" s="20">
        <v>11</v>
      </c>
      <c r="N53" s="21">
        <v>8</v>
      </c>
      <c r="O53" s="73">
        <v>3</v>
      </c>
      <c r="P53" s="23">
        <v>2</v>
      </c>
      <c r="Q53" s="24" t="s">
        <v>180</v>
      </c>
      <c r="R53" s="9"/>
    </row>
    <row r="54" spans="1:18" ht="19.5" customHeight="1" thickBot="1">
      <c r="A54" s="129"/>
      <c r="B54" s="130" t="s">
        <v>78</v>
      </c>
      <c r="C54" s="131" t="str">
        <f>IF(C22=0,"",(C22))</f>
        <v>Gygi</v>
      </c>
      <c r="D54" s="131" t="str">
        <f>IF(C23=0,"",(C23))</f>
        <v>Thiebaud</v>
      </c>
      <c r="E54" s="132">
        <v>11</v>
      </c>
      <c r="F54" s="133">
        <v>7</v>
      </c>
      <c r="G54" s="132">
        <v>11</v>
      </c>
      <c r="H54" s="133">
        <v>9</v>
      </c>
      <c r="I54" s="134">
        <v>12</v>
      </c>
      <c r="J54" s="135">
        <v>10</v>
      </c>
      <c r="K54" s="134"/>
      <c r="L54" s="135"/>
      <c r="M54" s="134"/>
      <c r="N54" s="135"/>
      <c r="O54" s="136">
        <v>3</v>
      </c>
      <c r="P54" s="137">
        <v>0</v>
      </c>
      <c r="Q54" s="138" t="s">
        <v>181</v>
      </c>
      <c r="R54" s="9"/>
    </row>
    <row r="55" spans="1:18" ht="19.5" customHeight="1" thickTop="1">
      <c r="A55" s="139"/>
      <c r="B55" s="140" t="s">
        <v>16</v>
      </c>
      <c r="C55" s="141" t="str">
        <f>IF(C15=0,"",(C15))</f>
        <v>Von Büren</v>
      </c>
      <c r="D55" s="141">
        <f>IF(C17=0,"",(C17))</f>
      </c>
      <c r="E55" s="142"/>
      <c r="F55" s="143"/>
      <c r="G55" s="142"/>
      <c r="H55" s="143"/>
      <c r="I55" s="144"/>
      <c r="J55" s="145"/>
      <c r="K55" s="144"/>
      <c r="L55" s="145"/>
      <c r="M55" s="144"/>
      <c r="N55" s="145"/>
      <c r="O55" s="146"/>
      <c r="P55" s="147"/>
      <c r="Q55" s="148"/>
      <c r="R55" s="9"/>
    </row>
    <row r="56" spans="1:18" ht="19.5" customHeight="1">
      <c r="A56" s="74"/>
      <c r="B56" s="50" t="s">
        <v>57</v>
      </c>
      <c r="C56" s="96" t="str">
        <f>IF(C18=0,"",(C18))</f>
        <v>Bazeaud</v>
      </c>
      <c r="D56" s="96" t="str">
        <f>IF(C21=0,"",(C21))</f>
        <v>Conti</v>
      </c>
      <c r="E56" s="51">
        <v>8</v>
      </c>
      <c r="F56" s="75">
        <v>11</v>
      </c>
      <c r="G56" s="51">
        <v>11</v>
      </c>
      <c r="H56" s="75">
        <v>8</v>
      </c>
      <c r="I56" s="52">
        <v>8</v>
      </c>
      <c r="J56" s="76">
        <v>11</v>
      </c>
      <c r="K56" s="52">
        <v>9</v>
      </c>
      <c r="L56" s="76">
        <v>11</v>
      </c>
      <c r="M56" s="52"/>
      <c r="N56" s="76"/>
      <c r="O56" s="77">
        <v>1</v>
      </c>
      <c r="P56" s="78">
        <v>3</v>
      </c>
      <c r="Q56" s="79" t="s">
        <v>175</v>
      </c>
      <c r="R56" s="9"/>
    </row>
    <row r="57" spans="1:18" ht="19.5" customHeight="1">
      <c r="A57" s="74"/>
      <c r="B57" s="50" t="s">
        <v>67</v>
      </c>
      <c r="C57" s="96" t="str">
        <f>IF(C19=0,"",(C19))</f>
        <v>Bazeaud</v>
      </c>
      <c r="D57" s="96" t="str">
        <f>IF(C22=0,"",(C22))</f>
        <v>Gygi</v>
      </c>
      <c r="E57" s="51">
        <v>5</v>
      </c>
      <c r="F57" s="75">
        <v>11</v>
      </c>
      <c r="G57" s="51">
        <v>7</v>
      </c>
      <c r="H57" s="75">
        <v>11</v>
      </c>
      <c r="I57" s="52">
        <v>9</v>
      </c>
      <c r="J57" s="76">
        <v>11</v>
      </c>
      <c r="K57" s="52"/>
      <c r="L57" s="76"/>
      <c r="M57" s="52"/>
      <c r="N57" s="76"/>
      <c r="O57" s="77">
        <v>0</v>
      </c>
      <c r="P57" s="78">
        <v>3</v>
      </c>
      <c r="Q57" s="79" t="s">
        <v>181</v>
      </c>
      <c r="R57" s="9"/>
    </row>
    <row r="58" spans="1:18" ht="19.5" customHeight="1" thickBot="1">
      <c r="A58" s="149"/>
      <c r="B58" s="150" t="s">
        <v>79</v>
      </c>
      <c r="C58" s="151" t="str">
        <f>IF(C20=0,"",(C20))</f>
        <v>Suitner</v>
      </c>
      <c r="D58" s="151" t="str">
        <f>IF(C23=0,"",(C23))</f>
        <v>Thiebaud</v>
      </c>
      <c r="E58" s="152">
        <v>11</v>
      </c>
      <c r="F58" s="153">
        <v>3</v>
      </c>
      <c r="G58" s="152">
        <v>11</v>
      </c>
      <c r="H58" s="153">
        <v>6</v>
      </c>
      <c r="I58" s="154">
        <v>11</v>
      </c>
      <c r="J58" s="155">
        <v>1</v>
      </c>
      <c r="K58" s="154"/>
      <c r="L58" s="155"/>
      <c r="M58" s="154"/>
      <c r="N58" s="155"/>
      <c r="O58" s="156">
        <v>3</v>
      </c>
      <c r="P58" s="157">
        <v>0</v>
      </c>
      <c r="Q58" s="158" t="s">
        <v>176</v>
      </c>
      <c r="R58" s="9"/>
    </row>
    <row r="59" spans="1:18" ht="19.5" customHeight="1" thickTop="1">
      <c r="A59" s="159"/>
      <c r="B59" s="160" t="s">
        <v>19</v>
      </c>
      <c r="C59" s="161" t="str">
        <f>IF(C15=0,"",(C15))</f>
        <v>Von Büren</v>
      </c>
      <c r="D59" s="161" t="str">
        <f>IF(C16=0,"",(C16))</f>
        <v>Heiniger</v>
      </c>
      <c r="E59" s="162">
        <v>11</v>
      </c>
      <c r="F59" s="163">
        <v>5</v>
      </c>
      <c r="G59" s="162">
        <v>11</v>
      </c>
      <c r="H59" s="163">
        <v>3</v>
      </c>
      <c r="I59" s="164">
        <v>11</v>
      </c>
      <c r="J59" s="165">
        <v>0</v>
      </c>
      <c r="K59" s="164"/>
      <c r="L59" s="165"/>
      <c r="M59" s="164"/>
      <c r="N59" s="165"/>
      <c r="O59" s="166">
        <v>3</v>
      </c>
      <c r="P59" s="167">
        <v>0</v>
      </c>
      <c r="Q59" s="168" t="s">
        <v>178</v>
      </c>
      <c r="R59" s="9"/>
    </row>
    <row r="60" spans="1:18" ht="19.5" customHeight="1">
      <c r="A60" s="72"/>
      <c r="B60" s="15" t="s">
        <v>18</v>
      </c>
      <c r="C60" s="95">
        <f>IF(C17=0,"",(C17))</f>
      </c>
      <c r="D60" s="95" t="str">
        <f>IF(C18=0,"",(C18))</f>
        <v>Bazeaud</v>
      </c>
      <c r="E60" s="18"/>
      <c r="F60" s="19"/>
      <c r="G60" s="18"/>
      <c r="H60" s="19"/>
      <c r="I60" s="20"/>
      <c r="J60" s="21"/>
      <c r="K60" s="20"/>
      <c r="L60" s="21"/>
      <c r="M60" s="20"/>
      <c r="N60" s="21"/>
      <c r="O60" s="73"/>
      <c r="P60" s="23"/>
      <c r="Q60" s="24"/>
      <c r="R60" s="9"/>
    </row>
    <row r="61" spans="1:18" ht="19.5" customHeight="1">
      <c r="A61" s="72"/>
      <c r="B61" s="15" t="s">
        <v>53</v>
      </c>
      <c r="C61" s="95" t="str">
        <f>IF(C19=0,"",(C19))</f>
        <v>Bazeaud</v>
      </c>
      <c r="D61" s="95" t="str">
        <f>IF(C20=0,"",(C20))</f>
        <v>Suitner</v>
      </c>
      <c r="E61" s="18">
        <v>6</v>
      </c>
      <c r="F61" s="19">
        <v>11</v>
      </c>
      <c r="G61" s="18">
        <v>9</v>
      </c>
      <c r="H61" s="19">
        <v>11</v>
      </c>
      <c r="I61" s="20">
        <v>13</v>
      </c>
      <c r="J61" s="21">
        <v>11</v>
      </c>
      <c r="K61" s="20">
        <v>4</v>
      </c>
      <c r="L61" s="21">
        <v>11</v>
      </c>
      <c r="M61" s="20"/>
      <c r="N61" s="21"/>
      <c r="O61" s="73">
        <v>1</v>
      </c>
      <c r="P61" s="23">
        <v>3</v>
      </c>
      <c r="Q61" s="24" t="s">
        <v>176</v>
      </c>
      <c r="R61" s="9"/>
    </row>
    <row r="62" spans="1:18" ht="19.5" customHeight="1" thickBot="1">
      <c r="A62" s="72"/>
      <c r="B62" s="15" t="s">
        <v>69</v>
      </c>
      <c r="C62" s="95" t="str">
        <f>IF(C21=0,"",(C21))</f>
        <v>Conti</v>
      </c>
      <c r="D62" s="95" t="str">
        <f>IF(C22=0,"",(C22))</f>
        <v>Gygi</v>
      </c>
      <c r="E62" s="18">
        <v>3</v>
      </c>
      <c r="F62" s="19">
        <v>11</v>
      </c>
      <c r="G62" s="18">
        <v>11</v>
      </c>
      <c r="H62" s="19">
        <v>8</v>
      </c>
      <c r="I62" s="20">
        <v>11</v>
      </c>
      <c r="J62" s="21">
        <v>6</v>
      </c>
      <c r="K62" s="20">
        <v>12</v>
      </c>
      <c r="L62" s="21">
        <v>10</v>
      </c>
      <c r="M62" s="20"/>
      <c r="N62" s="21"/>
      <c r="O62" s="20">
        <v>3</v>
      </c>
      <c r="P62" s="25">
        <v>1</v>
      </c>
      <c r="Q62" s="24" t="s">
        <v>175</v>
      </c>
      <c r="R62" s="9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5" ht="15.75">
      <c r="C64" s="7"/>
      <c r="D64" s="7"/>
      <c r="E64" s="7"/>
    </row>
    <row r="65" s="82" customFormat="1" ht="18" customHeight="1"/>
    <row r="66" s="82" customFormat="1" ht="18" customHeight="1"/>
    <row r="67" s="82" customFormat="1" ht="18" customHeight="1"/>
    <row r="68" s="82" customFormat="1" ht="18" customHeight="1"/>
    <row r="69" s="82" customFormat="1" ht="18" customHeight="1"/>
    <row r="70" s="82" customFormat="1" ht="18" customHeight="1"/>
    <row r="71" s="82" customFormat="1" ht="18" customHeight="1"/>
    <row r="72" s="82" customFormat="1" ht="18" customHeight="1"/>
    <row r="73" s="82" customFormat="1" ht="18" customHeight="1"/>
    <row r="74" s="82" customFormat="1" ht="18" customHeight="1"/>
  </sheetData>
  <mergeCells count="50">
    <mergeCell ref="K26:L26"/>
    <mergeCell ref="M26:N26"/>
    <mergeCell ref="O26:P26"/>
    <mergeCell ref="C26:D26"/>
    <mergeCell ref="E26:F26"/>
    <mergeCell ref="G26:H26"/>
    <mergeCell ref="I26:J26"/>
    <mergeCell ref="H23:I23"/>
    <mergeCell ref="L23:M23"/>
    <mergeCell ref="N23:O23"/>
    <mergeCell ref="P23:Q23"/>
    <mergeCell ref="H21:I21"/>
    <mergeCell ref="L21:M21"/>
    <mergeCell ref="N21:O21"/>
    <mergeCell ref="P21:Q21"/>
    <mergeCell ref="H20:I20"/>
    <mergeCell ref="L20:M20"/>
    <mergeCell ref="N20:O20"/>
    <mergeCell ref="P20:Q20"/>
    <mergeCell ref="H19:I19"/>
    <mergeCell ref="L19:M19"/>
    <mergeCell ref="N19:O19"/>
    <mergeCell ref="P19:Q19"/>
    <mergeCell ref="H18:I18"/>
    <mergeCell ref="L18:M18"/>
    <mergeCell ref="N18:O18"/>
    <mergeCell ref="P18:Q18"/>
    <mergeCell ref="H17:I17"/>
    <mergeCell ref="L17:M17"/>
    <mergeCell ref="N17:O17"/>
    <mergeCell ref="P17:Q17"/>
    <mergeCell ref="H16:I16"/>
    <mergeCell ref="L16:M16"/>
    <mergeCell ref="N16:O16"/>
    <mergeCell ref="P14:Q14"/>
    <mergeCell ref="H15:I15"/>
    <mergeCell ref="L15:M15"/>
    <mergeCell ref="N15:O15"/>
    <mergeCell ref="P15:Q15"/>
    <mergeCell ref="P16:Q16"/>
    <mergeCell ref="F13:I13"/>
    <mergeCell ref="J13:M13"/>
    <mergeCell ref="N13:O13"/>
    <mergeCell ref="H14:I14"/>
    <mergeCell ref="L14:M14"/>
    <mergeCell ref="N14:O14"/>
    <mergeCell ref="P22:Q22"/>
    <mergeCell ref="L22:M22"/>
    <mergeCell ref="N22:O22"/>
    <mergeCell ref="H22:I22"/>
  </mergeCells>
  <printOptions/>
  <pageMargins left="0.3937007874015748" right="0.31496062992125984" top="0.4724409448818898" bottom="0.5511811023622047" header="0.31496062992125984" footer="0.31496062992125984"/>
  <pageSetup blackAndWhite="1" horizontalDpi="300" verticalDpi="300" orientation="portrait" paperSize="9" scale="65" r:id="rId1"/>
  <headerFooter alignWithMargins="0">
    <oddFooter>&amp;L&amp;8&amp;F&amp;C&amp;8&amp;A&amp;R&amp;8Page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S3" sqref="S3:T6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4.421875" style="0" customWidth="1"/>
    <col min="21" max="21" width="4.140625" style="0" customWidth="1"/>
    <col min="22" max="22" width="4.42187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1" t="s">
        <v>130</v>
      </c>
      <c r="T3" s="181" t="s">
        <v>131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3" t="s">
        <v>99</v>
      </c>
      <c r="T4" s="183" t="s">
        <v>140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88</v>
      </c>
      <c r="T5" s="183" t="s">
        <v>125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1" t="s">
        <v>136</v>
      </c>
      <c r="T6" s="181" t="s">
        <v>145</v>
      </c>
      <c r="U6" s="86"/>
      <c r="V6" s="86"/>
    </row>
    <row r="7" spans="3:22" ht="16.5" customHeight="1" thickBot="1">
      <c r="C7" s="57" t="s">
        <v>40</v>
      </c>
      <c r="D7" s="186" t="s">
        <v>197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3" t="s">
        <v>113</v>
      </c>
      <c r="T7" s="183" t="s">
        <v>114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4" t="s">
        <v>134</v>
      </c>
      <c r="T8" s="182" t="s">
        <v>135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1" t="s">
        <v>126</v>
      </c>
      <c r="T9" s="181" t="s">
        <v>127</v>
      </c>
      <c r="U9" s="86"/>
      <c r="V9" s="86"/>
    </row>
    <row r="10" spans="18:22" ht="13.5" thickBot="1">
      <c r="R10" s="84" t="s">
        <v>70</v>
      </c>
      <c r="S10" s="181" t="s">
        <v>148</v>
      </c>
      <c r="T10" s="181" t="s">
        <v>149</v>
      </c>
      <c r="U10" s="86"/>
      <c r="V10" s="86"/>
    </row>
    <row r="11" spans="1:22" ht="16.5" thickBot="1">
      <c r="A11" s="1"/>
      <c r="B11" s="1"/>
      <c r="C11" s="60" t="s">
        <v>36</v>
      </c>
      <c r="D11" s="61">
        <v>1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80</v>
      </c>
      <c r="S11" s="183" t="s">
        <v>152</v>
      </c>
      <c r="T11" s="183" t="s">
        <v>153</v>
      </c>
      <c r="U11" s="86"/>
      <c r="V11" s="86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3" t="s">
        <v>113</v>
      </c>
      <c r="D15" s="183" t="s">
        <v>114</v>
      </c>
      <c r="E15" s="189">
        <v>5</v>
      </c>
      <c r="F15" s="89">
        <f>IF(SUM(E31+G31+I31+K31+M31+E35+G35+I35+K35+M35+E39+G39+I39+K39+M39+E43+G43+I43+K43+M43+E47+G47+I47+K47+M47+E51+G51+I51+K51+M51+E55+G55+I55+K55+M55+E59+G59+I59+K59+M59)=0,"",SUM(E31+G31+I31+K31+M31+E35+G35+I35+K35+M35+E39+G39+I39+K39+M39+E43+G43+I43+K43+M43+E47+G47+I47+K47+M47+E51+G51+I51+K51+M51+E55+G55+I55+K55+M55+E59+G59+I59+K59+M59))</f>
        <v>232</v>
      </c>
      <c r="G15" s="90">
        <f>IF(SUM(F31+H31+J31+L31+N31+F35+H35+J35+L35+N35+F39+H39+J39+L39+N39+F43+H43+J43+L43+N43+F47+H47+J47+L47+N47+F51+H51+J51+L51+N51+F55+H55+J55+L55+N55+F59+H59+J59+L59+N59)=0,"",SUM(F31+H31+J31+L31+N31+F35+H35+J35+L35+N35+F39+H39+J39+L39+N39+F43+H43+J43+L43+N43+F47+H47+J47+L47+N47+F51+H51+J51+L51+N51+F55+H55+J55+L55+N55+F59+H59+J59+L59+N59))</f>
        <v>215</v>
      </c>
      <c r="H15" s="218">
        <f aca="true" t="shared" si="0" ref="H15:H23">SUM(F15/G15)</f>
        <v>1.0790697674418606</v>
      </c>
      <c r="I15" s="219"/>
      <c r="J15" s="91">
        <f>IF(SUM(O31,O35,O39,O43,O47,O51,O55,O59)=0,"",SUM(O31,O35,O39,O43,O47,O51,O55,O59))</f>
        <v>16</v>
      </c>
      <c r="K15" s="92">
        <f>IF(SUM(P31,P35,P39:P43,P47,P51,P55,P59)=0,"",SUM(P31,P35,P39:P43,P47,P51,P55,P59))</f>
        <v>17</v>
      </c>
      <c r="L15" s="220">
        <f aca="true" t="shared" si="1" ref="L15:L23">SUM(J15/K15)</f>
        <v>0.9411764705882353</v>
      </c>
      <c r="M15" s="219"/>
      <c r="N15" s="221">
        <f aca="true" t="shared" si="2" ref="N15:N23">IF(SUM(E15*2)=0,"",SUM(E15*2))</f>
        <v>10</v>
      </c>
      <c r="O15" s="222"/>
      <c r="P15" s="223">
        <v>5</v>
      </c>
      <c r="Q15" s="224"/>
    </row>
    <row r="16" spans="1:17" ht="19.5" customHeight="1">
      <c r="A16" s="71" t="s">
        <v>8</v>
      </c>
      <c r="B16" s="11"/>
      <c r="C16" s="181" t="s">
        <v>148</v>
      </c>
      <c r="D16" s="181" t="s">
        <v>149</v>
      </c>
      <c r="E16" s="189">
        <v>1</v>
      </c>
      <c r="F16" s="89">
        <f>IF(SUM(E27+G27+I27+K27+M27+E32+G32+I32+K32+M32+E36+G36+I36+K36+M36+E40+G40+I40+K40+M40+E44+G44+I44+K44+M44+E48+G48+I48+K48+M48+E52+G52+I52+K52+M52+F59+H59+J59+L59+N59)=0,"",SUM(E27+G27+I27+K27+M27+E32+G32+I32+K32+M32+E36+G36+I36+K36+M36+E40+G40+I40+K40+M40+E44+G44+I44+K44+M44+E48+G48+I48+K48+M48+E52+G52+I52+K52+M52+F59+H59+J59+L59+N59))</f>
        <v>131</v>
      </c>
      <c r="G16" s="90">
        <f>IF(SUM(F27+H27+J27+L27+N27+F32+H32+J32+L32+N32+F36+H36+J36+L36+N36+F40+H40+J40+L40+N40+F44+H44+J44+L44+N44+F48+H48+J48+L48+N48+F52+H52+J52+L52+N52+E59+G59+I59+K59+M59)=0,"",SUM(F27+H27+J27+L27+N27+F32+H32+J32+L32+N32+F36+H36+J36+L36+N36+F40+H40+J40+L40+N40+F44+H44+J44+L44+N44+F48+H48+J48+L48+N48+F52+H52+J52+L52+N52+E59+G59+I59+K59+M59))</f>
        <v>262</v>
      </c>
      <c r="H16" s="206">
        <f t="shared" si="0"/>
        <v>0.5</v>
      </c>
      <c r="I16" s="203"/>
      <c r="J16" s="91">
        <f>IF(SUM(O27,O32,O36,O40,O44,O48,O52,P59)=0,"",SUM(O27,O32,O36,O40,O44,O48,O52,P59))</f>
        <v>4</v>
      </c>
      <c r="K16" s="93">
        <f>IF(SUM(P27,P32,P36,P40,P44,P48,P52,O59)=0,"",SUM(P27,P32,P36,P40,P44,P48,P52,O59))</f>
        <v>21</v>
      </c>
      <c r="L16" s="202">
        <f t="shared" si="1"/>
        <v>0.19047619047619047</v>
      </c>
      <c r="M16" s="203"/>
      <c r="N16" s="204">
        <f t="shared" si="2"/>
        <v>2</v>
      </c>
      <c r="O16" s="205"/>
      <c r="P16" s="200">
        <v>8</v>
      </c>
      <c r="Q16" s="225"/>
    </row>
    <row r="17" spans="1:17" ht="19.5" customHeight="1">
      <c r="A17" s="71" t="s">
        <v>9</v>
      </c>
      <c r="B17" s="11"/>
      <c r="C17" s="183" t="s">
        <v>152</v>
      </c>
      <c r="D17" s="183" t="s">
        <v>153</v>
      </c>
      <c r="E17" s="189">
        <v>0</v>
      </c>
      <c r="F17" s="89">
        <f>IF(SUM(E28+G28+I28+K28+M28+E33+G33+I33+K33+M33+E37+G37+I37+K37+M37+E41+G41+I41+K41+M41+E49+G49+I49+K49+M49+F52+H52+J52+L52+N52+F55+H55+J55+L55+N55+E60+G60+I60+K60+M60)=0,"",SUM(E28+G28+I28+K28+M28+E33+G33+I33+K33+M33+E37+G37+I37+K37+M37+E41+G41+I41+K41+M41+E49+G49+I49+K49+M49+F52+H52+J52+L52+N52+F55+H55+J55+L55+N55+E60+G60+I60+K60+M60))</f>
        <v>85</v>
      </c>
      <c r="G17" s="90">
        <f>IF(SUM(F28+H28+J28+L28+N28+F33+H33+J33+L33+N33+F37+H37+J37+L37+N37+F41+H41+J41+L41+N41+F49+H49+J49+L49+N49+E52+G52+I52+K52+M52+E55+G55+I55+K55+M55+F60+H60+J60+L60+N60)=0,"",SUM(F28+H28+J28+L28+N28+F33+H33+J33+L33+N33+F37+H37+J37+L37+N37+F41+H41+J41+L41+N41+F49+H49+J49+L49+N49+E52+G52+I52+K52+M52+E55+G55+I55+K55+M55+F60+H60+J60+L60+N60))</f>
        <v>264</v>
      </c>
      <c r="H17" s="206">
        <f t="shared" si="0"/>
        <v>0.32196969696969696</v>
      </c>
      <c r="I17" s="203"/>
      <c r="J17" s="91">
        <f>IF(SUM(O28,O33,O37,O41,O49,P52,P55,O60)=0,"",SUM(O28,O33,O37,O41,O49,P52,P55,O60))</f>
      </c>
      <c r="K17" s="93">
        <f>IF(SUM(P28,P33,P37,P41,P49,O52,O55,P60)=0,"",SUM(P28,P33,P37,P41,P49,O52,O55,P60))</f>
        <v>24</v>
      </c>
      <c r="L17" s="202" t="e">
        <f t="shared" si="1"/>
        <v>#VALUE!</v>
      </c>
      <c r="M17" s="203"/>
      <c r="N17" s="204">
        <f t="shared" si="2"/>
      </c>
      <c r="O17" s="205"/>
      <c r="P17" s="200">
        <v>9</v>
      </c>
      <c r="Q17" s="225"/>
    </row>
    <row r="18" spans="1:17" ht="19.5" customHeight="1">
      <c r="A18" s="71" t="s">
        <v>10</v>
      </c>
      <c r="B18" s="11"/>
      <c r="C18" s="181" t="s">
        <v>130</v>
      </c>
      <c r="D18" s="181" t="s">
        <v>131</v>
      </c>
      <c r="E18" s="189">
        <v>8</v>
      </c>
      <c r="F18" s="89">
        <f>IF(SUM(E29+G29+I29+K29+M29+E34+G34+I34+K34+M34+E42+G42+I42+K42+M42+E45+G45+I45+K45+M45+F48+H48+J48+L48+N48+F51+H51+J51+L51+N51+E56+G56+I56+K56+M56+F60+H60+J60+L60+N60)=0,"",SUM(E29+G29+I29+K29+M29+E34+G34+I34+K34+M34+E42+G42+I42+K42+M42+E45+G45+I45+K45+M45+F48+H48+J48+L48+N48+F51+H51+J51+L51+N51+E56+G56+I56+K56+M56+F60+H60+J60+L60+N60))</f>
        <v>284</v>
      </c>
      <c r="G18" s="90">
        <f>IF(SUM(F29+H29+J29+L29+N29+F34+H34+J34+L34+N34+F42+H42+J42+L42+N42+F45+H45+J45+L45+N45+E48+G48+I48+K48+M48+E51+G51+I51+K51+M51+F56+H56+J56+L56+N56+E60+G60+I60+K60+M60)=0,"",SUM(F29+H29+J29+L29+N29+F34+H34+J34+L34+N34+F42+H42+J42+L42+N42+F45+H45+J45+L45+N45+E48+G48+I48+K48+M48+E51+G51+I51+K51+M51+F56+H56+J56+L56+N56+E60+G60+I60+K60+M60))</f>
        <v>114</v>
      </c>
      <c r="H18" s="206">
        <f t="shared" si="0"/>
        <v>2.491228070175439</v>
      </c>
      <c r="I18" s="203"/>
      <c r="J18" s="91">
        <f>IF(SUM(O29,O34,O42,O45,P48,P51,O56,P60)=0,"",SUM(O29,O34,O42,O45,P48,P51,O56,P60))</f>
        <v>21</v>
      </c>
      <c r="K18" s="93">
        <f>IF(SUM(P29,P34,P42,P45,O48,O51,P56,O60)=0,"",SUM(P29,P34,P42,P45,O48,O51,P56,O60))</f>
        <v>5</v>
      </c>
      <c r="L18" s="202">
        <f t="shared" si="1"/>
        <v>4.2</v>
      </c>
      <c r="M18" s="203"/>
      <c r="N18" s="204">
        <f t="shared" si="2"/>
        <v>16</v>
      </c>
      <c r="O18" s="205"/>
      <c r="P18" s="200">
        <v>1</v>
      </c>
      <c r="Q18" s="225"/>
    </row>
    <row r="19" spans="1:17" ht="19.5" customHeight="1">
      <c r="A19" s="99" t="s">
        <v>41</v>
      </c>
      <c r="B19" s="100"/>
      <c r="C19" s="183" t="s">
        <v>88</v>
      </c>
      <c r="D19" s="183" t="s">
        <v>125</v>
      </c>
      <c r="E19" s="190">
        <v>5</v>
      </c>
      <c r="F19" s="101">
        <f>IF(SUM(F29+H29+J29+L29+N29+E38+G38+I38+K38+M38+F41+H41+J41+L41+N41+F44+H44+J44+L44+N44+F47+H47+J47+L47+N47+E53+G53+I53+K53+M53+E57+G57+I57+K57+M57+E61+G61+I61+K61+M61)=0,"",SUM(F29+H29+J29+L29+N29+E38+G38+I38+K38+M38+F41+H41+J41+L41+N41+F44+H44+J44+L44+N44+F47+H47+J47+L47+N47+E53+G53+I53+K53+M53+E57+G57+I57+K57+M57+E61+G61+I61+K61+M61))</f>
        <v>251</v>
      </c>
      <c r="G19" s="102">
        <f>IF(SUM(E29+G29+I29+K29+M29+F38+H38+J38+L38+N38+E41+G41+I41+K41+M41+E44+G44+I44+K44+M44+E47+G47+I47+K47+M47+F53+H53+J53+L53+N53+F57+H57+J57+L57+N57+F61+H61+J61+L61+N61)=0,"",SUM(E29+G29+I29+K29+M29+F38+H38+J38+L38+N38+E41+G41+I41+K41+M41+E44+G44+I44+K44+M44+E47+G47+I47+K47+M47+F53+H53+J53+L53+N53+F57+H57+J57+L57+N57+F61+H61+J61+L61+N61))</f>
        <v>158</v>
      </c>
      <c r="H19" s="206">
        <f t="shared" si="0"/>
        <v>1.5886075949367089</v>
      </c>
      <c r="I19" s="226"/>
      <c r="J19" s="103">
        <f>IF(SUM(P29,O38,P41,P44,P47,O53,O57,O61)=0,"",SUM(P29,O38,P41,P44,P47,O53,O57,O61))</f>
        <v>19</v>
      </c>
      <c r="K19" s="104">
        <f>IF(SUM(O29,P38,O41,O44,O47,P53,P57,P61)=0,"",SUM(O29,P38,O41,O44,O47,P53,P57,P61))</f>
        <v>6</v>
      </c>
      <c r="L19" s="202">
        <f t="shared" si="1"/>
        <v>3.1666666666666665</v>
      </c>
      <c r="M19" s="227"/>
      <c r="N19" s="204">
        <f t="shared" si="2"/>
        <v>10</v>
      </c>
      <c r="O19" s="228"/>
      <c r="P19" s="200">
        <v>3</v>
      </c>
      <c r="Q19" s="229"/>
    </row>
    <row r="20" spans="1:17" ht="19.5" customHeight="1">
      <c r="A20" s="114" t="s">
        <v>48</v>
      </c>
      <c r="B20" s="115"/>
      <c r="C20" s="181" t="s">
        <v>126</v>
      </c>
      <c r="D20" s="181" t="s">
        <v>127</v>
      </c>
      <c r="E20" s="191">
        <v>2</v>
      </c>
      <c r="F20" s="116">
        <f>IF(SUM(E30+G30+I30+K30+M30+F34+H34+J34+L34+N34+F37+H37+J37+L37+N37+F40+H40+J40+L40+N40+F43+H43+J43+L43+N43+E50+G50+I50+K50+M50+E58+G58+I58+K58+M58+F61+H61+J61+L61+N61)=0,"",SUM(E30+G30+I30+K30+M30+F34+H34+J34+L34+N34+F37+H37+J37+L37+N37+F40+H40+J40+L40+N40+F43+H43+J43+L43+N43+E50+G50+I50+K50+M50+E58+G58+I58+K58+M58+F61+H61+J61+L61+N61))</f>
        <v>195</v>
      </c>
      <c r="G20" s="117">
        <f>IF(SUM(F30+H30+J30+L30+N30+E34+G34+I34+K34+M34+E37+G37+I37+K37+M37+E40+G40+I40+K40+M40+E43+G43+I43+K43+M43+F50+H50+J50+L50+N50+F58+H58+J58+L58+N58+E61+G61+I61+K61+M61)=0,"",SUM(F30+H30+J30+L30+N30+E34+G34+I34+K34+M34+E37+G37+I37+K37+M37+E40+G40+I40+K40+M40+E43+G43+I43+K43+M43+F50+H50+J50+L50+N50+F58+H58+J58+L58+N58+E61+G61+I61+K61+M61))</f>
        <v>263</v>
      </c>
      <c r="H20" s="206">
        <f t="shared" si="0"/>
        <v>0.7414448669201521</v>
      </c>
      <c r="I20" s="203"/>
      <c r="J20" s="118">
        <f>IF(SUM(O30,P34,P37,P40,P43,O50,O58,P61)=0,"",SUM(O30,P34,P37,P40,P43,O50,O58,P61))</f>
        <v>10</v>
      </c>
      <c r="K20" s="105">
        <f>IF(SUM(P30,O34,O37,O40,O43,P50,P58,O61)=0,"",SUM(P30,O34,O37,O40,O43,P50,P58,O61))</f>
        <v>19</v>
      </c>
      <c r="L20" s="202">
        <f t="shared" si="1"/>
        <v>0.5263157894736842</v>
      </c>
      <c r="M20" s="203"/>
      <c r="N20" s="204">
        <f t="shared" si="2"/>
        <v>4</v>
      </c>
      <c r="O20" s="205"/>
      <c r="P20" s="200">
        <v>7</v>
      </c>
      <c r="Q20" s="225"/>
    </row>
    <row r="21" spans="1:17" ht="19.5" customHeight="1">
      <c r="A21" s="114" t="s">
        <v>4</v>
      </c>
      <c r="B21" s="115"/>
      <c r="C21" s="183" t="s">
        <v>99</v>
      </c>
      <c r="D21" s="183" t="s">
        <v>140</v>
      </c>
      <c r="E21" s="191">
        <v>7</v>
      </c>
      <c r="F21" s="116">
        <f>IF(SUM(F30+H30+J30+L30+N30+F33+H33+J33+L33+N33+F36+H36+J36+L36+N36+F39+H39+J39+L39+N39+E46+G46+I46+K46+M46+F53+H53+J53+L53+N53+F56+H56+J56+L56+N56+E62+G62+I62+K62+M62)=0,"",SUM(F30+H30+J30+L30+N30+F33+H33+J33+L33+N33+F36+H36+J36+L36+N36+F39+H39+J39+L39+N39+E46+G46+I46+K46+M46+F53+H53+J53+L53+N53+F56+H56+J56+L56+N56+E62+G62+I62+K62+M62))</f>
        <v>273</v>
      </c>
      <c r="G21" s="117">
        <f>IF(SUM(E30+G30+I30+K30+M30+E33+G33+I33+K33+M33+E36+G36+I36+K36+M36+E39+G39+I39+K39+M39+F46+H46+J46+L46+N46+E53+G53+I53+K53+M53+E56+G56+I56+K56+M56+F62+H62+J62+L62+N62)=0,"",SUM(E30+G30+I30+K30+M30+E33+G33+I33+K33+M33+E36+G36+I36+K36+M36+E39+G39+I39+K39+M39+F46+H46+J46+L46+N46+E53+G53+I53+K53+M53+E56+G56+I56+K56+M56+F62+H62+J62+L62+N62))</f>
        <v>145</v>
      </c>
      <c r="H21" s="206">
        <f t="shared" si="0"/>
        <v>1.8827586206896552</v>
      </c>
      <c r="I21" s="203"/>
      <c r="J21" s="118">
        <f>IF(SUM(P30,P33,P36,P39,O46,P53,P56,O62)=0,"",SUM(P30,P33,P36,P39,O46,P53,P56,O62))</f>
        <v>22</v>
      </c>
      <c r="K21" s="105">
        <f>IF(SUM(O30,O33,O36,O39,P46,O53,O56,P62)=0,"",SUM(O30,O33,O36,O39,P46,O53,O56,P62))</f>
        <v>4</v>
      </c>
      <c r="L21" s="202">
        <f t="shared" si="1"/>
        <v>5.5</v>
      </c>
      <c r="M21" s="203"/>
      <c r="N21" s="204">
        <f t="shared" si="2"/>
        <v>14</v>
      </c>
      <c r="O21" s="205"/>
      <c r="P21" s="200">
        <v>2</v>
      </c>
      <c r="Q21" s="229"/>
    </row>
    <row r="22" spans="1:17" ht="19.5" customHeight="1">
      <c r="A22" s="114" t="s">
        <v>62</v>
      </c>
      <c r="B22" s="115"/>
      <c r="C22" s="181" t="s">
        <v>136</v>
      </c>
      <c r="D22" s="181" t="s">
        <v>145</v>
      </c>
      <c r="E22" s="191">
        <v>5</v>
      </c>
      <c r="F22" s="116">
        <f>IF(SUM(F28+H28+J28+L28+N28+F32+H32+J32+L32+N32+F35+H35+J35+L35+N35+F45+H45+J45+L45+N45+F50+H50+J50+L50+N50+E54+G54+I54+K54+M54+F57+H57+J57+L57+N57+F62+H62+J62+L62+N62)=0,"",SUM(F28+H28+J28+L28+N28+F32+H32+J32+L32+N32+F35+H35+J35+L35+N35+F45+H45+J45+L45+N45+F50+H50+J50+L50+N50+E54+G54+I54+K54+M54+F57+H57+J57+L57+N57+F62+H62+J62+L62+N62))</f>
        <v>272</v>
      </c>
      <c r="G22" s="117">
        <f>IF(SUM(E28+G28+I28+K28+M28+E32+G32+I32+K32+M32+E35+G35+I35+K35+M35+E45+G45+I45+K45+M45+E50+G50+I50+K50+M50+F54+H54+J54+L54+N54+E57+G57+I57+K57+M57+E62+G62+I62+K62+M62)=0,"",SUM(E28+G28+I28+K28+M28+E32+G32+I32+K32+M32+E35+G35+I35+K35+M35+E45+G45+I45+K45+M45+E50+G50+I50+K50+M50+F54+H54+J54+L54+N54+E57+G57+I57+K57+M57+E62+G62+I62+K62+M62))</f>
        <v>267</v>
      </c>
      <c r="H22" s="206">
        <f t="shared" si="0"/>
        <v>1.0187265917602997</v>
      </c>
      <c r="I22" s="203"/>
      <c r="J22" s="118">
        <f>IF(SUM(P28,P32,P35,P45,P50,O54,P57,P62)=0,"",SUM(P28,P32,P35,P45,P50,O54,P57,P62))</f>
        <v>17</v>
      </c>
      <c r="K22" s="105">
        <f>IF(SUM(O28,O32,O35,O45,O50,P54,O57,O62)=0,"",SUM(O28,O32,O35,O45,O50,P54,O57,O62))</f>
        <v>14</v>
      </c>
      <c r="L22" s="202">
        <f t="shared" si="1"/>
        <v>1.2142857142857142</v>
      </c>
      <c r="M22" s="203"/>
      <c r="N22" s="204">
        <f t="shared" si="2"/>
        <v>10</v>
      </c>
      <c r="O22" s="205"/>
      <c r="P22" s="200">
        <v>4</v>
      </c>
      <c r="Q22" s="201"/>
    </row>
    <row r="23" spans="1:17" ht="19.5" customHeight="1" thickBot="1">
      <c r="A23" s="106" t="s">
        <v>71</v>
      </c>
      <c r="B23" s="107"/>
      <c r="C23" s="184" t="s">
        <v>134</v>
      </c>
      <c r="D23" s="182" t="s">
        <v>135</v>
      </c>
      <c r="E23" s="192">
        <v>3</v>
      </c>
      <c r="F23" s="110">
        <f>IF(SUM(F27+H27+J27+L27+N27+F31+H31+J31+L31+N31+F38+H38+J38+L38+N38+F42+H42+J42+L42+N42+F46+H46+J46+L46+N46+F49+H49+J49+L49+N49+F54+H54+J54+L54+N54+F58+H58+J58+L58+N58)=0,"",SUM(F27+H27+J27+L27+N27+F31+H31+J31+L31+N31+F38+H38+J38+L38+N38+F42+H42+J42+L42+N42+F46+H46+J46+L46+N46+F49+H49+J49+L49+N49+F54+H54+J54+L54+N54+F58+H58+J58+L58+N58))</f>
        <v>207</v>
      </c>
      <c r="G23" s="111">
        <f>IF(SUM(E27+G27+I27+K27+M27+E31+G31+I31+K31+M31+E38+G38+I38+K38+M38+E42+G42+I42+K42+M42+E46+G46+I46+K46+M46+E49+G49+I49+K49+M49+E54+G54+I54+K54+M54+E58+G58+I58+K58+M58)=0,"",SUM(E27+G27+I27+K27+M27+E31+G31+I31+K31+M31+E38+G38+I38+K38+M38+E42+G42+I42+K42+M42+E46+G46+I46+K46+M46+E49+G49+I49+K49+M49+E54+G54+I54+K54+M54+E58+G58+I58+K58+M58))</f>
        <v>242</v>
      </c>
      <c r="H23" s="230">
        <f t="shared" si="0"/>
        <v>0.8553719008264463</v>
      </c>
      <c r="I23" s="194"/>
      <c r="J23" s="112">
        <f>IF(SUM(P27,P31,P38,P42,P46,P49,P54,P58)=0,"",SUM(P27,P31,P38,P42,P46,P49,P54,P58))</f>
        <v>11</v>
      </c>
      <c r="K23" s="113">
        <f>IF(SUM(O27,O31,O38,O42,O46,O49,O54,O58)=0,"",SUM(O27,O31,O38,O42,O46,O49,O54,O58))</f>
        <v>16</v>
      </c>
      <c r="L23" s="195">
        <f t="shared" si="1"/>
        <v>0.6875</v>
      </c>
      <c r="M23" s="194"/>
      <c r="N23" s="196">
        <f t="shared" si="2"/>
        <v>6</v>
      </c>
      <c r="O23" s="197"/>
      <c r="P23" s="198">
        <v>6</v>
      </c>
      <c r="Q23" s="231"/>
    </row>
    <row r="24" spans="1:1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3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ht="19.5" customHeight="1" thickBot="1">
      <c r="A26" s="47" t="s">
        <v>21</v>
      </c>
      <c r="B26" s="48" t="s">
        <v>12</v>
      </c>
      <c r="C26" s="233" t="s">
        <v>13</v>
      </c>
      <c r="D26" s="235"/>
      <c r="E26" s="233" t="s">
        <v>22</v>
      </c>
      <c r="F26" s="235"/>
      <c r="G26" s="233" t="s">
        <v>23</v>
      </c>
      <c r="H26" s="235"/>
      <c r="I26" s="233" t="s">
        <v>24</v>
      </c>
      <c r="J26" s="235"/>
      <c r="K26" s="232" t="s">
        <v>25</v>
      </c>
      <c r="L26" s="232"/>
      <c r="M26" s="232" t="s">
        <v>26</v>
      </c>
      <c r="N26" s="232"/>
      <c r="O26" s="233" t="s">
        <v>27</v>
      </c>
      <c r="P26" s="234"/>
      <c r="Q26" s="49" t="s">
        <v>20</v>
      </c>
      <c r="R26" s="9"/>
    </row>
    <row r="27" spans="1:18" ht="19.5" customHeight="1">
      <c r="A27" s="72"/>
      <c r="B27" s="15" t="s">
        <v>72</v>
      </c>
      <c r="C27" s="94" t="str">
        <f>IF(C16=0,"",(C16))</f>
        <v>Schmidt</v>
      </c>
      <c r="D27" s="94" t="str">
        <f>IF(C23=0,"",(C23))</f>
        <v>Petermann</v>
      </c>
      <c r="E27" s="16">
        <v>9</v>
      </c>
      <c r="F27" s="17">
        <v>11</v>
      </c>
      <c r="G27" s="18">
        <v>5</v>
      </c>
      <c r="H27" s="19">
        <v>11</v>
      </c>
      <c r="I27" s="20">
        <v>3</v>
      </c>
      <c r="J27" s="21">
        <v>11</v>
      </c>
      <c r="K27" s="20"/>
      <c r="L27" s="21"/>
      <c r="M27" s="20"/>
      <c r="N27" s="21"/>
      <c r="O27" s="22">
        <v>0</v>
      </c>
      <c r="P27" s="23">
        <v>3</v>
      </c>
      <c r="Q27" s="24" t="s">
        <v>183</v>
      </c>
      <c r="R27" s="9"/>
    </row>
    <row r="28" spans="1:18" ht="19.5" customHeight="1">
      <c r="A28" s="72"/>
      <c r="B28" s="15" t="s">
        <v>65</v>
      </c>
      <c r="C28" s="95" t="str">
        <f>IF(C17=0,"",(C17))</f>
        <v>Behbahnizadeh</v>
      </c>
      <c r="D28" s="95" t="str">
        <f>IF(C22=0,"",(C22))</f>
        <v>Hild</v>
      </c>
      <c r="E28" s="18">
        <v>6</v>
      </c>
      <c r="F28" s="19">
        <v>11</v>
      </c>
      <c r="G28" s="18">
        <v>1</v>
      </c>
      <c r="H28" s="19">
        <v>11</v>
      </c>
      <c r="I28" s="20">
        <v>6</v>
      </c>
      <c r="J28" s="21">
        <v>11</v>
      </c>
      <c r="K28" s="20"/>
      <c r="L28" s="21"/>
      <c r="M28" s="20"/>
      <c r="N28" s="21"/>
      <c r="O28" s="73">
        <v>0</v>
      </c>
      <c r="P28" s="23">
        <v>3</v>
      </c>
      <c r="Q28" s="24" t="s">
        <v>181</v>
      </c>
      <c r="R28" s="9"/>
    </row>
    <row r="29" spans="1:18" ht="19.5" customHeight="1">
      <c r="A29" s="72"/>
      <c r="B29" s="15" t="s">
        <v>45</v>
      </c>
      <c r="C29" s="95" t="str">
        <f>IF(C18=0,"",(C18))</f>
        <v>Matos</v>
      </c>
      <c r="D29" s="95" t="str">
        <f>IF(C19=0,"",(C19))</f>
        <v>Bingesser</v>
      </c>
      <c r="E29" s="18">
        <v>11</v>
      </c>
      <c r="F29" s="19">
        <v>5</v>
      </c>
      <c r="G29" s="18">
        <v>11</v>
      </c>
      <c r="H29" s="19">
        <v>7</v>
      </c>
      <c r="I29" s="20">
        <v>11</v>
      </c>
      <c r="J29" s="21">
        <v>8</v>
      </c>
      <c r="K29" s="20"/>
      <c r="L29" s="21"/>
      <c r="M29" s="20"/>
      <c r="N29" s="21"/>
      <c r="O29" s="73">
        <v>0</v>
      </c>
      <c r="P29" s="23">
        <v>3</v>
      </c>
      <c r="Q29" s="24" t="s">
        <v>177</v>
      </c>
      <c r="R29" s="9"/>
    </row>
    <row r="30" spans="1:18" ht="19.5" customHeight="1" thickBot="1">
      <c r="A30" s="129"/>
      <c r="B30" s="130" t="s">
        <v>59</v>
      </c>
      <c r="C30" s="131" t="str">
        <f>IF(C20=0,"",(C20))</f>
        <v>Herinckx</v>
      </c>
      <c r="D30" s="131" t="str">
        <f>IF(C21=0,"",(C21))</f>
        <v>Von Büren</v>
      </c>
      <c r="E30" s="132">
        <v>4</v>
      </c>
      <c r="F30" s="133">
        <v>11</v>
      </c>
      <c r="G30" s="132">
        <v>3</v>
      </c>
      <c r="H30" s="133">
        <v>11</v>
      </c>
      <c r="I30" s="134">
        <v>0</v>
      </c>
      <c r="J30" s="135">
        <v>11</v>
      </c>
      <c r="K30" s="134"/>
      <c r="L30" s="135"/>
      <c r="M30" s="134"/>
      <c r="N30" s="135"/>
      <c r="O30" s="136">
        <v>0</v>
      </c>
      <c r="P30" s="137">
        <v>3</v>
      </c>
      <c r="Q30" s="138" t="s">
        <v>175</v>
      </c>
      <c r="R30" s="9"/>
    </row>
    <row r="31" spans="1:18" ht="19.5" customHeight="1" thickTop="1">
      <c r="A31" s="139"/>
      <c r="B31" s="140" t="s">
        <v>73</v>
      </c>
      <c r="C31" s="141" t="str">
        <f>IF(C15=0,"",(C15))</f>
        <v>Vonlanthen</v>
      </c>
      <c r="D31" s="141" t="str">
        <f>IF(C23=0,"",(C23))</f>
        <v>Petermann</v>
      </c>
      <c r="E31" s="142">
        <v>11</v>
      </c>
      <c r="F31" s="143">
        <v>2</v>
      </c>
      <c r="G31" s="142">
        <v>11</v>
      </c>
      <c r="H31" s="143">
        <v>9</v>
      </c>
      <c r="I31" s="144">
        <v>11</v>
      </c>
      <c r="J31" s="145">
        <v>5</v>
      </c>
      <c r="K31" s="144"/>
      <c r="L31" s="145"/>
      <c r="M31" s="144"/>
      <c r="N31" s="145"/>
      <c r="O31" s="146">
        <v>3</v>
      </c>
      <c r="P31" s="147">
        <v>0</v>
      </c>
      <c r="Q31" s="148" t="s">
        <v>178</v>
      </c>
      <c r="R31" s="9"/>
    </row>
    <row r="32" spans="1:18" ht="19.5" customHeight="1">
      <c r="A32" s="74"/>
      <c r="B32" s="50" t="s">
        <v>68</v>
      </c>
      <c r="C32" s="96" t="str">
        <f>IF(C16=0,"",(C16))</f>
        <v>Schmidt</v>
      </c>
      <c r="D32" s="96" t="str">
        <f>IF(C22=0,"",(C22))</f>
        <v>Hild</v>
      </c>
      <c r="E32" s="51">
        <v>3</v>
      </c>
      <c r="F32" s="75">
        <v>11</v>
      </c>
      <c r="G32" s="51">
        <v>8</v>
      </c>
      <c r="H32" s="75">
        <v>11</v>
      </c>
      <c r="I32" s="52">
        <v>3</v>
      </c>
      <c r="J32" s="76">
        <v>11</v>
      </c>
      <c r="K32" s="52"/>
      <c r="L32" s="76"/>
      <c r="M32" s="52"/>
      <c r="N32" s="76"/>
      <c r="O32" s="77">
        <v>0</v>
      </c>
      <c r="P32" s="78">
        <v>3</v>
      </c>
      <c r="Q32" s="79" t="s">
        <v>181</v>
      </c>
      <c r="R32" s="9"/>
    </row>
    <row r="33" spans="1:18" ht="19.5" customHeight="1">
      <c r="A33" s="74"/>
      <c r="B33" s="50" t="s">
        <v>58</v>
      </c>
      <c r="C33" s="96" t="str">
        <f>IF(C17=0,"",(C17))</f>
        <v>Behbahnizadeh</v>
      </c>
      <c r="D33" s="96" t="str">
        <f>IF(C21=0,"",(C21))</f>
        <v>Von Büren</v>
      </c>
      <c r="E33" s="51">
        <v>2</v>
      </c>
      <c r="F33" s="75">
        <v>11</v>
      </c>
      <c r="G33" s="51">
        <v>4</v>
      </c>
      <c r="H33" s="75">
        <v>11</v>
      </c>
      <c r="I33" s="52">
        <v>3</v>
      </c>
      <c r="J33" s="76">
        <v>11</v>
      </c>
      <c r="K33" s="52"/>
      <c r="L33" s="76"/>
      <c r="M33" s="52"/>
      <c r="N33" s="76"/>
      <c r="O33" s="77">
        <v>0</v>
      </c>
      <c r="P33" s="78">
        <v>3</v>
      </c>
      <c r="Q33" s="79" t="s">
        <v>175</v>
      </c>
      <c r="R33" s="9"/>
    </row>
    <row r="34" spans="1:18" ht="19.5" customHeight="1" thickBot="1">
      <c r="A34" s="149"/>
      <c r="B34" s="150" t="s">
        <v>50</v>
      </c>
      <c r="C34" s="151" t="str">
        <f>IF(C18=0,"",(C18))</f>
        <v>Matos</v>
      </c>
      <c r="D34" s="151" t="str">
        <f>IF(C20=0,"",(C20))</f>
        <v>Herinckx</v>
      </c>
      <c r="E34" s="152">
        <v>11</v>
      </c>
      <c r="F34" s="153">
        <v>5</v>
      </c>
      <c r="G34" s="152">
        <v>11</v>
      </c>
      <c r="H34" s="153">
        <v>5</v>
      </c>
      <c r="I34" s="154">
        <v>11</v>
      </c>
      <c r="J34" s="155">
        <v>3</v>
      </c>
      <c r="K34" s="154"/>
      <c r="L34" s="155"/>
      <c r="M34" s="154"/>
      <c r="N34" s="155"/>
      <c r="O34" s="156">
        <v>3</v>
      </c>
      <c r="P34" s="157">
        <v>0</v>
      </c>
      <c r="Q34" s="158" t="s">
        <v>177</v>
      </c>
      <c r="R34" s="9"/>
    </row>
    <row r="35" spans="1:18" ht="19.5" customHeight="1" thickTop="1">
      <c r="A35" s="159"/>
      <c r="B35" s="160" t="s">
        <v>63</v>
      </c>
      <c r="C35" s="161" t="str">
        <f>IF(C15=0,"",(C15))</f>
        <v>Vonlanthen</v>
      </c>
      <c r="D35" s="161" t="str">
        <f>IF(C22=0,"",(C22))</f>
        <v>Hild</v>
      </c>
      <c r="E35" s="162">
        <v>11</v>
      </c>
      <c r="F35" s="163">
        <v>9</v>
      </c>
      <c r="G35" s="162">
        <v>9</v>
      </c>
      <c r="H35" s="163">
        <v>11</v>
      </c>
      <c r="I35" s="164">
        <v>11</v>
      </c>
      <c r="J35" s="165">
        <v>7</v>
      </c>
      <c r="K35" s="164">
        <v>9</v>
      </c>
      <c r="L35" s="165">
        <v>11</v>
      </c>
      <c r="M35" s="164"/>
      <c r="N35" s="165"/>
      <c r="O35" s="166">
        <v>3</v>
      </c>
      <c r="P35" s="167">
        <v>1</v>
      </c>
      <c r="Q35" s="168" t="s">
        <v>178</v>
      </c>
      <c r="R35" s="9"/>
    </row>
    <row r="36" spans="1:18" ht="19.5" customHeight="1">
      <c r="A36" s="72"/>
      <c r="B36" s="15" t="s">
        <v>55</v>
      </c>
      <c r="C36" s="95" t="str">
        <f>IF(C16=0,"",(C16))</f>
        <v>Schmidt</v>
      </c>
      <c r="D36" s="95" t="str">
        <f>IF(C21=0,"",(C21))</f>
        <v>Von Büren</v>
      </c>
      <c r="E36" s="18">
        <v>1</v>
      </c>
      <c r="F36" s="19">
        <v>11</v>
      </c>
      <c r="G36" s="18">
        <v>1</v>
      </c>
      <c r="H36" s="19">
        <v>11</v>
      </c>
      <c r="I36" s="20">
        <v>3</v>
      </c>
      <c r="J36" s="21">
        <v>11</v>
      </c>
      <c r="K36" s="20"/>
      <c r="L36" s="21"/>
      <c r="M36" s="20"/>
      <c r="N36" s="21"/>
      <c r="O36" s="73">
        <v>0</v>
      </c>
      <c r="P36" s="23">
        <v>3</v>
      </c>
      <c r="Q36" s="24" t="s">
        <v>175</v>
      </c>
      <c r="R36" s="9"/>
    </row>
    <row r="37" spans="1:18" ht="19.5" customHeight="1">
      <c r="A37" s="72"/>
      <c r="B37" s="15" t="s">
        <v>51</v>
      </c>
      <c r="C37" s="95" t="str">
        <f>IF(C17=0,"",(C17))</f>
        <v>Behbahnizadeh</v>
      </c>
      <c r="D37" s="95" t="str">
        <f>IF(C20=0,"",(C20))</f>
        <v>Herinckx</v>
      </c>
      <c r="E37" s="18">
        <v>4</v>
      </c>
      <c r="F37" s="19">
        <v>11</v>
      </c>
      <c r="G37" s="18">
        <v>5</v>
      </c>
      <c r="H37" s="19">
        <v>11</v>
      </c>
      <c r="I37" s="20">
        <v>2</v>
      </c>
      <c r="J37" s="21">
        <v>11</v>
      </c>
      <c r="K37" s="20"/>
      <c r="L37" s="21"/>
      <c r="M37" s="20"/>
      <c r="N37" s="21"/>
      <c r="O37" s="73">
        <v>0</v>
      </c>
      <c r="P37" s="23">
        <v>3</v>
      </c>
      <c r="Q37" s="24" t="s">
        <v>176</v>
      </c>
      <c r="R37" s="9"/>
    </row>
    <row r="38" spans="1:18" ht="19.5" customHeight="1" thickBot="1">
      <c r="A38" s="129"/>
      <c r="B38" s="130" t="s">
        <v>74</v>
      </c>
      <c r="C38" s="131" t="str">
        <f>IF(C19=0,"",(C19))</f>
        <v>Bingesser</v>
      </c>
      <c r="D38" s="131" t="str">
        <f>IF(C23=0,"",(C23))</f>
        <v>Petermann</v>
      </c>
      <c r="E38" s="132">
        <v>11</v>
      </c>
      <c r="F38" s="133">
        <v>4</v>
      </c>
      <c r="G38" s="132">
        <v>11</v>
      </c>
      <c r="H38" s="133">
        <v>4</v>
      </c>
      <c r="I38" s="134">
        <v>12</v>
      </c>
      <c r="J38" s="135">
        <v>10</v>
      </c>
      <c r="K38" s="134"/>
      <c r="L38" s="135"/>
      <c r="M38" s="134"/>
      <c r="N38" s="135"/>
      <c r="O38" s="136">
        <v>3</v>
      </c>
      <c r="P38" s="137">
        <v>0</v>
      </c>
      <c r="Q38" s="138" t="s">
        <v>180</v>
      </c>
      <c r="R38" s="9"/>
    </row>
    <row r="39" spans="1:18" ht="19.5" customHeight="1" thickTop="1">
      <c r="A39" s="139"/>
      <c r="B39" s="140" t="s">
        <v>56</v>
      </c>
      <c r="C39" s="141" t="str">
        <f>IF(C15=0,"",(C15))</f>
        <v>Vonlanthen</v>
      </c>
      <c r="D39" s="141" t="str">
        <f>IF(C21=0,"",(C21))</f>
        <v>Von Büren</v>
      </c>
      <c r="E39" s="142">
        <v>6</v>
      </c>
      <c r="F39" s="143">
        <v>11</v>
      </c>
      <c r="G39" s="142">
        <v>3</v>
      </c>
      <c r="H39" s="143">
        <v>11</v>
      </c>
      <c r="I39" s="144">
        <v>11</v>
      </c>
      <c r="J39" s="145">
        <v>5</v>
      </c>
      <c r="K39" s="144">
        <v>6</v>
      </c>
      <c r="L39" s="145">
        <v>11</v>
      </c>
      <c r="M39" s="144"/>
      <c r="N39" s="145"/>
      <c r="O39" s="146">
        <v>1</v>
      </c>
      <c r="P39" s="147">
        <v>3</v>
      </c>
      <c r="Q39" s="148" t="s">
        <v>175</v>
      </c>
      <c r="R39" s="9"/>
    </row>
    <row r="40" spans="1:18" ht="19.5" customHeight="1">
      <c r="A40" s="74"/>
      <c r="B40" s="50" t="s">
        <v>52</v>
      </c>
      <c r="C40" s="96" t="str">
        <f>IF(C16=0,"",(C16))</f>
        <v>Schmidt</v>
      </c>
      <c r="D40" s="96" t="str">
        <f>IF(C20=0,"",(C20))</f>
        <v>Herinckx</v>
      </c>
      <c r="E40" s="51">
        <v>11</v>
      </c>
      <c r="F40" s="75">
        <v>9</v>
      </c>
      <c r="G40" s="51">
        <v>3</v>
      </c>
      <c r="H40" s="75">
        <v>11</v>
      </c>
      <c r="I40" s="52">
        <v>7</v>
      </c>
      <c r="J40" s="76">
        <v>11</v>
      </c>
      <c r="K40" s="52">
        <v>5</v>
      </c>
      <c r="L40" s="76">
        <v>11</v>
      </c>
      <c r="M40" s="52"/>
      <c r="N40" s="76"/>
      <c r="O40" s="77">
        <v>1</v>
      </c>
      <c r="P40" s="78">
        <v>3</v>
      </c>
      <c r="Q40" s="79" t="s">
        <v>176</v>
      </c>
      <c r="R40" s="9"/>
    </row>
    <row r="41" spans="1:18" ht="19.5" customHeight="1">
      <c r="A41" s="170"/>
      <c r="B41" s="171" t="s">
        <v>42</v>
      </c>
      <c r="C41" s="172" t="str">
        <f>IF(C17=0,"",(C17))</f>
        <v>Behbahnizadeh</v>
      </c>
      <c r="D41" s="172" t="str">
        <f>IF(C19=0,"",(C19))</f>
        <v>Bingesser</v>
      </c>
      <c r="E41" s="173">
        <v>1</v>
      </c>
      <c r="F41" s="174">
        <v>11</v>
      </c>
      <c r="G41" s="173">
        <v>0</v>
      </c>
      <c r="H41" s="174">
        <v>11</v>
      </c>
      <c r="I41" s="175">
        <v>3</v>
      </c>
      <c r="J41" s="176">
        <v>11</v>
      </c>
      <c r="K41" s="175"/>
      <c r="L41" s="176"/>
      <c r="M41" s="175"/>
      <c r="N41" s="176"/>
      <c r="O41" s="177">
        <v>0</v>
      </c>
      <c r="P41" s="178">
        <v>3</v>
      </c>
      <c r="Q41" s="179" t="s">
        <v>180</v>
      </c>
      <c r="R41" s="9"/>
    </row>
    <row r="42" spans="1:18" ht="19.5" customHeight="1" thickBot="1">
      <c r="A42" s="149"/>
      <c r="B42" s="150" t="s">
        <v>75</v>
      </c>
      <c r="C42" s="151" t="str">
        <f>IF(C18=0,"",(C18))</f>
        <v>Matos</v>
      </c>
      <c r="D42" s="151" t="str">
        <f>IF(C23=0,"",(C23))</f>
        <v>Petermann</v>
      </c>
      <c r="E42" s="152">
        <v>11</v>
      </c>
      <c r="F42" s="153">
        <v>4</v>
      </c>
      <c r="G42" s="152">
        <v>11</v>
      </c>
      <c r="H42" s="153">
        <v>5</v>
      </c>
      <c r="I42" s="154">
        <v>11</v>
      </c>
      <c r="J42" s="155">
        <v>0</v>
      </c>
      <c r="K42" s="154"/>
      <c r="L42" s="155"/>
      <c r="M42" s="154"/>
      <c r="N42" s="155"/>
      <c r="O42" s="156">
        <v>3</v>
      </c>
      <c r="P42" s="157">
        <v>0</v>
      </c>
      <c r="Q42" s="158" t="s">
        <v>177</v>
      </c>
      <c r="R42" s="9"/>
    </row>
    <row r="43" spans="1:18" ht="19.5" customHeight="1" thickTop="1">
      <c r="A43" s="159"/>
      <c r="B43" s="160" t="s">
        <v>49</v>
      </c>
      <c r="C43" s="161" t="str">
        <f>IF(C15=0,"",(C15))</f>
        <v>Vonlanthen</v>
      </c>
      <c r="D43" s="161" t="str">
        <f>IF(C20=0,"",(C20))</f>
        <v>Herinckx</v>
      </c>
      <c r="E43" s="162">
        <v>12</v>
      </c>
      <c r="F43" s="163">
        <v>10</v>
      </c>
      <c r="G43" s="162">
        <v>11</v>
      </c>
      <c r="H43" s="163">
        <v>3</v>
      </c>
      <c r="I43" s="164">
        <v>7</v>
      </c>
      <c r="J43" s="165">
        <v>11</v>
      </c>
      <c r="K43" s="164">
        <v>11</v>
      </c>
      <c r="L43" s="165">
        <v>8</v>
      </c>
      <c r="M43" s="164"/>
      <c r="N43" s="165"/>
      <c r="O43" s="166">
        <v>3</v>
      </c>
      <c r="P43" s="167">
        <v>1</v>
      </c>
      <c r="Q43" s="168" t="s">
        <v>178</v>
      </c>
      <c r="R43" s="9"/>
    </row>
    <row r="44" spans="1:18" ht="19.5" customHeight="1">
      <c r="A44" s="72"/>
      <c r="B44" s="15" t="s">
        <v>44</v>
      </c>
      <c r="C44" s="95" t="str">
        <f>IF(C16=0,"",(C16))</f>
        <v>Schmidt</v>
      </c>
      <c r="D44" s="95" t="str">
        <f>IF(C19=0,"",(C19))</f>
        <v>Bingesser</v>
      </c>
      <c r="E44" s="18">
        <v>1</v>
      </c>
      <c r="F44" s="19">
        <v>11</v>
      </c>
      <c r="G44" s="18">
        <v>7</v>
      </c>
      <c r="H44" s="19">
        <v>11</v>
      </c>
      <c r="I44" s="20">
        <v>3</v>
      </c>
      <c r="J44" s="21">
        <v>11</v>
      </c>
      <c r="K44" s="20"/>
      <c r="L44" s="21"/>
      <c r="M44" s="20"/>
      <c r="N44" s="21"/>
      <c r="O44" s="73">
        <v>0</v>
      </c>
      <c r="P44" s="23">
        <v>3</v>
      </c>
      <c r="Q44" s="24" t="s">
        <v>180</v>
      </c>
      <c r="R44" s="9"/>
    </row>
    <row r="45" spans="1:18" ht="19.5" customHeight="1">
      <c r="A45" s="72"/>
      <c r="B45" s="15" t="s">
        <v>64</v>
      </c>
      <c r="C45" s="95" t="str">
        <f>IF(C18=0,"",(C18))</f>
        <v>Matos</v>
      </c>
      <c r="D45" s="95" t="str">
        <f>IF(C22=0,"",(C22))</f>
        <v>Hild</v>
      </c>
      <c r="E45" s="18">
        <v>9</v>
      </c>
      <c r="F45" s="19">
        <v>11</v>
      </c>
      <c r="G45" s="18">
        <v>11</v>
      </c>
      <c r="H45" s="19">
        <v>1</v>
      </c>
      <c r="I45" s="20">
        <v>11</v>
      </c>
      <c r="J45" s="21">
        <v>6</v>
      </c>
      <c r="K45" s="20">
        <v>11</v>
      </c>
      <c r="L45" s="21">
        <v>3</v>
      </c>
      <c r="M45" s="20"/>
      <c r="N45" s="21"/>
      <c r="O45" s="73">
        <v>3</v>
      </c>
      <c r="P45" s="23">
        <v>1</v>
      </c>
      <c r="Q45" s="24" t="s">
        <v>177</v>
      </c>
      <c r="R45" s="9"/>
    </row>
    <row r="46" spans="1:18" ht="19.5" customHeight="1" thickBot="1">
      <c r="A46" s="129"/>
      <c r="B46" s="130" t="s">
        <v>76</v>
      </c>
      <c r="C46" s="131" t="str">
        <f>IF(C21=0,"",(C21))</f>
        <v>Von Büren</v>
      </c>
      <c r="D46" s="131" t="str">
        <f>IF(C23=0,"",(C23))</f>
        <v>Petermann</v>
      </c>
      <c r="E46" s="132">
        <v>11</v>
      </c>
      <c r="F46" s="133">
        <v>4</v>
      </c>
      <c r="G46" s="132">
        <v>11</v>
      </c>
      <c r="H46" s="133">
        <v>3</v>
      </c>
      <c r="I46" s="134">
        <v>11</v>
      </c>
      <c r="J46" s="135">
        <v>4</v>
      </c>
      <c r="K46" s="134"/>
      <c r="L46" s="135"/>
      <c r="M46" s="134"/>
      <c r="N46" s="135"/>
      <c r="O46" s="136">
        <v>3</v>
      </c>
      <c r="P46" s="137">
        <v>0</v>
      </c>
      <c r="Q46" s="138" t="s">
        <v>175</v>
      </c>
      <c r="R46" s="9"/>
    </row>
    <row r="47" spans="1:18" ht="19.5" customHeight="1" thickTop="1">
      <c r="A47" s="139"/>
      <c r="B47" s="140" t="s">
        <v>43</v>
      </c>
      <c r="C47" s="141" t="str">
        <f>IF(C15=0,"",(C15))</f>
        <v>Vonlanthen</v>
      </c>
      <c r="D47" s="141" t="str">
        <f>IF(C19=0,"",(C19))</f>
        <v>Bingesser</v>
      </c>
      <c r="E47" s="142">
        <v>6</v>
      </c>
      <c r="F47" s="143">
        <v>11</v>
      </c>
      <c r="G47" s="142">
        <v>6</v>
      </c>
      <c r="H47" s="143">
        <v>11</v>
      </c>
      <c r="I47" s="144">
        <v>7</v>
      </c>
      <c r="J47" s="145">
        <v>11</v>
      </c>
      <c r="K47" s="144"/>
      <c r="L47" s="145"/>
      <c r="M47" s="144"/>
      <c r="N47" s="145"/>
      <c r="O47" s="146">
        <v>0</v>
      </c>
      <c r="P47" s="147">
        <v>3</v>
      </c>
      <c r="Q47" s="148" t="s">
        <v>180</v>
      </c>
      <c r="R47" s="9"/>
    </row>
    <row r="48" spans="1:18" ht="19.5" customHeight="1">
      <c r="A48" s="74"/>
      <c r="B48" s="50" t="s">
        <v>17</v>
      </c>
      <c r="C48" s="96" t="str">
        <f>IF(C16=0,"",(C16))</f>
        <v>Schmidt</v>
      </c>
      <c r="D48" s="96" t="str">
        <f>IF(C18=0,"",(C18))</f>
        <v>Matos</v>
      </c>
      <c r="E48" s="51">
        <v>3</v>
      </c>
      <c r="F48" s="75">
        <v>11</v>
      </c>
      <c r="G48" s="51">
        <v>0</v>
      </c>
      <c r="H48" s="75">
        <v>11</v>
      </c>
      <c r="I48" s="52">
        <v>4</v>
      </c>
      <c r="J48" s="76">
        <v>11</v>
      </c>
      <c r="K48" s="52"/>
      <c r="L48" s="76"/>
      <c r="M48" s="52"/>
      <c r="N48" s="76"/>
      <c r="O48" s="77">
        <v>0</v>
      </c>
      <c r="P48" s="78">
        <v>3</v>
      </c>
      <c r="Q48" s="79" t="s">
        <v>177</v>
      </c>
      <c r="R48" s="9"/>
    </row>
    <row r="49" spans="1:18" ht="19.5" customHeight="1">
      <c r="A49" s="74"/>
      <c r="B49" s="50" t="s">
        <v>77</v>
      </c>
      <c r="C49" s="96" t="str">
        <f>IF(C17=0,"",(C17))</f>
        <v>Behbahnizadeh</v>
      </c>
      <c r="D49" s="96" t="str">
        <f>IF(C23=0,"",(C23))</f>
        <v>Petermann</v>
      </c>
      <c r="E49" s="51">
        <v>1</v>
      </c>
      <c r="F49" s="75">
        <v>11</v>
      </c>
      <c r="G49" s="51">
        <v>7</v>
      </c>
      <c r="H49" s="75">
        <v>11</v>
      </c>
      <c r="I49" s="52">
        <v>7</v>
      </c>
      <c r="J49" s="76">
        <v>11</v>
      </c>
      <c r="K49" s="52"/>
      <c r="L49" s="76"/>
      <c r="M49" s="52"/>
      <c r="N49" s="76"/>
      <c r="O49" s="77">
        <v>0</v>
      </c>
      <c r="P49" s="78">
        <v>3</v>
      </c>
      <c r="Q49" s="79" t="s">
        <v>183</v>
      </c>
      <c r="R49" s="9"/>
    </row>
    <row r="50" spans="1:18" ht="19.5" customHeight="1" thickBot="1">
      <c r="A50" s="149"/>
      <c r="B50" s="150" t="s">
        <v>66</v>
      </c>
      <c r="C50" s="151" t="str">
        <f>IF(C20=0,"",(C20))</f>
        <v>Herinckx</v>
      </c>
      <c r="D50" s="151" t="str">
        <f>IF(C22=0,"",(C22))</f>
        <v>Hild</v>
      </c>
      <c r="E50" s="152">
        <v>11</v>
      </c>
      <c r="F50" s="153">
        <v>7</v>
      </c>
      <c r="G50" s="152">
        <v>3</v>
      </c>
      <c r="H50" s="153">
        <v>11</v>
      </c>
      <c r="I50" s="154">
        <v>6</v>
      </c>
      <c r="J50" s="155">
        <v>11</v>
      </c>
      <c r="K50" s="154">
        <v>11</v>
      </c>
      <c r="L50" s="155">
        <v>5</v>
      </c>
      <c r="M50" s="154">
        <v>7</v>
      </c>
      <c r="N50" s="155">
        <v>11</v>
      </c>
      <c r="O50" s="156">
        <v>2</v>
      </c>
      <c r="P50" s="157">
        <v>3</v>
      </c>
      <c r="Q50" s="158" t="s">
        <v>181</v>
      </c>
      <c r="R50" s="9"/>
    </row>
    <row r="51" spans="1:18" ht="19.5" customHeight="1" thickTop="1">
      <c r="A51" s="159"/>
      <c r="B51" s="160" t="s">
        <v>14</v>
      </c>
      <c r="C51" s="161" t="str">
        <f>IF(C15=0,"",(C15))</f>
        <v>Vonlanthen</v>
      </c>
      <c r="D51" s="161" t="str">
        <f>IF(C18=0,"",(C18))</f>
        <v>Matos</v>
      </c>
      <c r="E51" s="162">
        <v>5</v>
      </c>
      <c r="F51" s="163">
        <v>11</v>
      </c>
      <c r="G51" s="162">
        <v>1</v>
      </c>
      <c r="H51" s="163">
        <v>11</v>
      </c>
      <c r="I51" s="164">
        <v>1</v>
      </c>
      <c r="J51" s="165">
        <v>11</v>
      </c>
      <c r="K51" s="164"/>
      <c r="L51" s="165"/>
      <c r="M51" s="164"/>
      <c r="N51" s="165"/>
      <c r="O51" s="166">
        <v>0</v>
      </c>
      <c r="P51" s="167">
        <v>3</v>
      </c>
      <c r="Q51" s="168" t="s">
        <v>177</v>
      </c>
      <c r="R51" s="9"/>
    </row>
    <row r="52" spans="1:18" ht="19.5" customHeight="1">
      <c r="A52" s="72"/>
      <c r="B52" s="15" t="s">
        <v>15</v>
      </c>
      <c r="C52" s="95" t="str">
        <f>IF(C16=0,"",(C16))</f>
        <v>Schmidt</v>
      </c>
      <c r="D52" s="95" t="str">
        <f>IF(C17=0,"",(C17))</f>
        <v>Behbahnizadeh</v>
      </c>
      <c r="E52" s="18">
        <v>11</v>
      </c>
      <c r="F52" s="19">
        <v>8</v>
      </c>
      <c r="G52" s="18">
        <v>11</v>
      </c>
      <c r="H52" s="19">
        <v>5</v>
      </c>
      <c r="I52" s="20">
        <v>11</v>
      </c>
      <c r="J52" s="21">
        <v>9</v>
      </c>
      <c r="K52" s="20"/>
      <c r="L52" s="21"/>
      <c r="M52" s="20"/>
      <c r="N52" s="21"/>
      <c r="O52" s="73">
        <v>3</v>
      </c>
      <c r="P52" s="23">
        <v>0</v>
      </c>
      <c r="Q52" s="24" t="s">
        <v>182</v>
      </c>
      <c r="R52" s="9"/>
    </row>
    <row r="53" spans="1:18" ht="19.5" customHeight="1">
      <c r="A53" s="72"/>
      <c r="B53" s="15" t="s">
        <v>60</v>
      </c>
      <c r="C53" s="95" t="str">
        <f>IF(C19=0,"",(C19))</f>
        <v>Bingesser</v>
      </c>
      <c r="D53" s="95" t="str">
        <f>IF(C21=0,"",(C21))</f>
        <v>Von Büren</v>
      </c>
      <c r="E53" s="18">
        <v>13</v>
      </c>
      <c r="F53" s="19">
        <v>15</v>
      </c>
      <c r="G53" s="18">
        <v>8</v>
      </c>
      <c r="H53" s="19">
        <v>11</v>
      </c>
      <c r="I53" s="20">
        <v>3</v>
      </c>
      <c r="J53" s="21">
        <v>11</v>
      </c>
      <c r="K53" s="20"/>
      <c r="L53" s="21"/>
      <c r="M53" s="20"/>
      <c r="N53" s="21"/>
      <c r="O53" s="73">
        <v>0</v>
      </c>
      <c r="P53" s="23">
        <v>3</v>
      </c>
      <c r="Q53" s="24" t="s">
        <v>175</v>
      </c>
      <c r="R53" s="9"/>
    </row>
    <row r="54" spans="1:18" ht="19.5" customHeight="1" thickBot="1">
      <c r="A54" s="129"/>
      <c r="B54" s="130" t="s">
        <v>78</v>
      </c>
      <c r="C54" s="131" t="str">
        <f>IF(C22=0,"",(C22))</f>
        <v>Hild</v>
      </c>
      <c r="D54" s="131" t="str">
        <f>IF(C23=0,"",(C23))</f>
        <v>Petermann</v>
      </c>
      <c r="E54" s="132">
        <v>10</v>
      </c>
      <c r="F54" s="133">
        <v>12</v>
      </c>
      <c r="G54" s="132">
        <v>11</v>
      </c>
      <c r="H54" s="133">
        <v>5</v>
      </c>
      <c r="I54" s="134">
        <v>10</v>
      </c>
      <c r="J54" s="135">
        <v>12</v>
      </c>
      <c r="K54" s="134">
        <v>11</v>
      </c>
      <c r="L54" s="135">
        <v>9</v>
      </c>
      <c r="M54" s="134">
        <v>11</v>
      </c>
      <c r="N54" s="135">
        <v>8</v>
      </c>
      <c r="O54" s="136">
        <v>3</v>
      </c>
      <c r="P54" s="137">
        <v>2</v>
      </c>
      <c r="Q54" s="138" t="s">
        <v>181</v>
      </c>
      <c r="R54" s="9"/>
    </row>
    <row r="55" spans="1:18" ht="19.5" customHeight="1" thickTop="1">
      <c r="A55" s="139"/>
      <c r="B55" s="140" t="s">
        <v>16</v>
      </c>
      <c r="C55" s="141" t="str">
        <f>IF(C15=0,"",(C15))</f>
        <v>Vonlanthen</v>
      </c>
      <c r="D55" s="141" t="str">
        <f>IF(C17=0,"",(C17))</f>
        <v>Behbahnizadeh</v>
      </c>
      <c r="E55" s="142">
        <v>11</v>
      </c>
      <c r="F55" s="143">
        <v>3</v>
      </c>
      <c r="G55" s="142">
        <v>11</v>
      </c>
      <c r="H55" s="143">
        <v>2</v>
      </c>
      <c r="I55" s="144">
        <v>11</v>
      </c>
      <c r="J55" s="145">
        <v>2</v>
      </c>
      <c r="K55" s="144"/>
      <c r="L55" s="145"/>
      <c r="M55" s="144"/>
      <c r="N55" s="145"/>
      <c r="O55" s="146">
        <v>3</v>
      </c>
      <c r="P55" s="147">
        <v>0</v>
      </c>
      <c r="Q55" s="148" t="s">
        <v>178</v>
      </c>
      <c r="R55" s="9"/>
    </row>
    <row r="56" spans="1:18" ht="19.5" customHeight="1">
      <c r="A56" s="74"/>
      <c r="B56" s="50" t="s">
        <v>57</v>
      </c>
      <c r="C56" s="96" t="str">
        <f>IF(C18=0,"",(C18))</f>
        <v>Matos</v>
      </c>
      <c r="D56" s="96" t="str">
        <f>IF(C21=0,"",(C21))</f>
        <v>Von Büren</v>
      </c>
      <c r="E56" s="51">
        <v>11</v>
      </c>
      <c r="F56" s="75">
        <v>4</v>
      </c>
      <c r="G56" s="51">
        <v>11</v>
      </c>
      <c r="H56" s="75">
        <v>13</v>
      </c>
      <c r="I56" s="52">
        <v>11</v>
      </c>
      <c r="J56" s="76">
        <v>9</v>
      </c>
      <c r="K56" s="52">
        <v>11</v>
      </c>
      <c r="L56" s="76">
        <v>7</v>
      </c>
      <c r="M56" s="52"/>
      <c r="N56" s="76"/>
      <c r="O56" s="77">
        <v>3</v>
      </c>
      <c r="P56" s="78">
        <v>1</v>
      </c>
      <c r="Q56" s="79" t="s">
        <v>177</v>
      </c>
      <c r="R56" s="9"/>
    </row>
    <row r="57" spans="1:18" ht="19.5" customHeight="1">
      <c r="A57" s="74"/>
      <c r="B57" s="50" t="s">
        <v>67</v>
      </c>
      <c r="C57" s="96" t="str">
        <f>IF(C19=0,"",(C19))</f>
        <v>Bingesser</v>
      </c>
      <c r="D57" s="96" t="str">
        <f>IF(C22=0,"",(C22))</f>
        <v>Hild</v>
      </c>
      <c r="E57" s="51">
        <v>11</v>
      </c>
      <c r="F57" s="75">
        <v>4</v>
      </c>
      <c r="G57" s="51">
        <v>11</v>
      </c>
      <c r="H57" s="75">
        <v>13</v>
      </c>
      <c r="I57" s="52">
        <v>8</v>
      </c>
      <c r="J57" s="76">
        <v>11</v>
      </c>
      <c r="K57" s="52">
        <v>11</v>
      </c>
      <c r="L57" s="76">
        <v>2</v>
      </c>
      <c r="M57" s="52"/>
      <c r="N57" s="76"/>
      <c r="O57" s="77">
        <v>1</v>
      </c>
      <c r="P57" s="78">
        <v>3</v>
      </c>
      <c r="Q57" s="79" t="s">
        <v>181</v>
      </c>
      <c r="R57" s="9"/>
    </row>
    <row r="58" spans="1:18" ht="19.5" customHeight="1" thickBot="1">
      <c r="A58" s="149"/>
      <c r="B58" s="150" t="s">
        <v>79</v>
      </c>
      <c r="C58" s="151" t="str">
        <f>IF(C20=0,"",(C20))</f>
        <v>Herinckx</v>
      </c>
      <c r="D58" s="151" t="str">
        <f>IF(C23=0,"",(C23))</f>
        <v>Petermann</v>
      </c>
      <c r="E58" s="152">
        <v>3</v>
      </c>
      <c r="F58" s="153">
        <v>11</v>
      </c>
      <c r="G58" s="152">
        <v>7</v>
      </c>
      <c r="H58" s="153">
        <v>11</v>
      </c>
      <c r="I58" s="154">
        <v>11</v>
      </c>
      <c r="J58" s="155">
        <v>8</v>
      </c>
      <c r="K58" s="154">
        <v>3</v>
      </c>
      <c r="L58" s="155">
        <v>11</v>
      </c>
      <c r="M58" s="154"/>
      <c r="N58" s="155"/>
      <c r="O58" s="156">
        <v>1</v>
      </c>
      <c r="P58" s="157">
        <v>3</v>
      </c>
      <c r="Q58" s="158" t="s">
        <v>183</v>
      </c>
      <c r="R58" s="9"/>
    </row>
    <row r="59" spans="1:18" ht="19.5" customHeight="1" thickTop="1">
      <c r="A59" s="159"/>
      <c r="B59" s="160" t="s">
        <v>19</v>
      </c>
      <c r="C59" s="161" t="str">
        <f>IF(C15=0,"",(C15))</f>
        <v>Vonlanthen</v>
      </c>
      <c r="D59" s="161" t="str">
        <f>IF(C16=0,"",(C16))</f>
        <v>Schmidt</v>
      </c>
      <c r="E59" s="162">
        <v>11</v>
      </c>
      <c r="F59" s="163">
        <v>4</v>
      </c>
      <c r="G59" s="162">
        <v>11</v>
      </c>
      <c r="H59" s="163">
        <v>9</v>
      </c>
      <c r="I59" s="164">
        <v>11</v>
      </c>
      <c r="J59" s="165">
        <v>5</v>
      </c>
      <c r="K59" s="164"/>
      <c r="L59" s="165"/>
      <c r="M59" s="164"/>
      <c r="N59" s="165"/>
      <c r="O59" s="166">
        <v>3</v>
      </c>
      <c r="P59" s="167">
        <v>0</v>
      </c>
      <c r="Q59" s="168" t="s">
        <v>178</v>
      </c>
      <c r="R59" s="9"/>
    </row>
    <row r="60" spans="1:18" ht="19.5" customHeight="1">
      <c r="A60" s="72"/>
      <c r="B60" s="15" t="s">
        <v>18</v>
      </c>
      <c r="C60" s="95" t="str">
        <f>IF(C17=0,"",(C17))</f>
        <v>Behbahnizadeh</v>
      </c>
      <c r="D60" s="95" t="str">
        <f>IF(C18=0,"",(C18))</f>
        <v>Matos</v>
      </c>
      <c r="E60" s="18">
        <v>0</v>
      </c>
      <c r="F60" s="19">
        <v>11</v>
      </c>
      <c r="G60" s="18">
        <v>2</v>
      </c>
      <c r="H60" s="19">
        <v>11</v>
      </c>
      <c r="I60" s="20">
        <v>2</v>
      </c>
      <c r="J60" s="21">
        <v>11</v>
      </c>
      <c r="K60" s="20"/>
      <c r="L60" s="21"/>
      <c r="M60" s="20"/>
      <c r="N60" s="21"/>
      <c r="O60" s="73">
        <v>0</v>
      </c>
      <c r="P60" s="23">
        <v>3</v>
      </c>
      <c r="Q60" s="24" t="s">
        <v>177</v>
      </c>
      <c r="R60" s="9"/>
    </row>
    <row r="61" spans="1:18" ht="19.5" customHeight="1">
      <c r="A61" s="72"/>
      <c r="B61" s="15" t="s">
        <v>53</v>
      </c>
      <c r="C61" s="95" t="str">
        <f>IF(C19=0,"",(C19))</f>
        <v>Bingesser</v>
      </c>
      <c r="D61" s="95" t="str">
        <f>IF(C20=0,"",(C20))</f>
        <v>Herinckx</v>
      </c>
      <c r="E61" s="18">
        <v>11</v>
      </c>
      <c r="F61" s="19">
        <v>2</v>
      </c>
      <c r="G61" s="18">
        <v>11</v>
      </c>
      <c r="H61" s="19">
        <v>1</v>
      </c>
      <c r="I61" s="20">
        <v>11</v>
      </c>
      <c r="J61" s="21">
        <v>3</v>
      </c>
      <c r="K61" s="20"/>
      <c r="L61" s="21"/>
      <c r="M61" s="20"/>
      <c r="N61" s="21"/>
      <c r="O61" s="73">
        <v>3</v>
      </c>
      <c r="P61" s="23">
        <v>0</v>
      </c>
      <c r="Q61" s="24" t="s">
        <v>180</v>
      </c>
      <c r="R61" s="9"/>
    </row>
    <row r="62" spans="1:18" ht="19.5" customHeight="1" thickBot="1">
      <c r="A62" s="72"/>
      <c r="B62" s="15" t="s">
        <v>69</v>
      </c>
      <c r="C62" s="95" t="str">
        <f>IF(C21=0,"",(C21))</f>
        <v>Von Büren</v>
      </c>
      <c r="D62" s="95" t="str">
        <f>IF(C22=0,"",(C22))</f>
        <v>Hild</v>
      </c>
      <c r="E62" s="18">
        <v>11</v>
      </c>
      <c r="F62" s="19">
        <v>5</v>
      </c>
      <c r="G62" s="18">
        <v>11</v>
      </c>
      <c r="H62" s="19">
        <v>8</v>
      </c>
      <c r="I62" s="20">
        <v>11</v>
      </c>
      <c r="J62" s="21">
        <v>6</v>
      </c>
      <c r="K62" s="20"/>
      <c r="L62" s="21"/>
      <c r="M62" s="20"/>
      <c r="N62" s="21"/>
      <c r="O62" s="20">
        <v>3</v>
      </c>
      <c r="P62" s="25">
        <v>0</v>
      </c>
      <c r="Q62" s="24" t="s">
        <v>175</v>
      </c>
      <c r="R62" s="9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5" ht="15.75">
      <c r="C64" s="7"/>
      <c r="D64" s="7"/>
      <c r="E64" s="7"/>
    </row>
    <row r="65" s="82" customFormat="1" ht="18" customHeight="1"/>
    <row r="66" s="82" customFormat="1" ht="18" customHeight="1"/>
    <row r="67" s="82" customFormat="1" ht="18" customHeight="1"/>
    <row r="68" s="82" customFormat="1" ht="18" customHeight="1"/>
    <row r="69" s="82" customFormat="1" ht="18" customHeight="1"/>
    <row r="70" s="82" customFormat="1" ht="18" customHeight="1"/>
    <row r="71" s="82" customFormat="1" ht="18" customHeight="1"/>
    <row r="72" s="82" customFormat="1" ht="18" customHeight="1"/>
    <row r="73" s="82" customFormat="1" ht="18" customHeight="1"/>
    <row r="74" s="82" customFormat="1" ht="18" customHeight="1"/>
  </sheetData>
  <mergeCells count="50">
    <mergeCell ref="H22:I22"/>
    <mergeCell ref="F13:I13"/>
    <mergeCell ref="J13:M13"/>
    <mergeCell ref="N13:O13"/>
    <mergeCell ref="H14:I14"/>
    <mergeCell ref="L14:M14"/>
    <mergeCell ref="N14:O14"/>
    <mergeCell ref="H16:I16"/>
    <mergeCell ref="L16:M16"/>
    <mergeCell ref="N16:O16"/>
    <mergeCell ref="P14:Q14"/>
    <mergeCell ref="H15:I15"/>
    <mergeCell ref="L15:M15"/>
    <mergeCell ref="N15:O15"/>
    <mergeCell ref="P15:Q15"/>
    <mergeCell ref="P16:Q16"/>
    <mergeCell ref="H17:I17"/>
    <mergeCell ref="L17:M17"/>
    <mergeCell ref="N17:O17"/>
    <mergeCell ref="P17:Q17"/>
    <mergeCell ref="H18:I18"/>
    <mergeCell ref="L18:M18"/>
    <mergeCell ref="N18:O18"/>
    <mergeCell ref="P18:Q18"/>
    <mergeCell ref="H19:I19"/>
    <mergeCell ref="L19:M19"/>
    <mergeCell ref="N19:O19"/>
    <mergeCell ref="P19:Q19"/>
    <mergeCell ref="H20:I20"/>
    <mergeCell ref="L20:M20"/>
    <mergeCell ref="N20:O20"/>
    <mergeCell ref="P20:Q20"/>
    <mergeCell ref="H21:I21"/>
    <mergeCell ref="L21:M21"/>
    <mergeCell ref="N21:O21"/>
    <mergeCell ref="P21:Q21"/>
    <mergeCell ref="H23:I23"/>
    <mergeCell ref="L23:M23"/>
    <mergeCell ref="N23:O23"/>
    <mergeCell ref="P23:Q23"/>
    <mergeCell ref="C26:D26"/>
    <mergeCell ref="E26:F26"/>
    <mergeCell ref="G26:H26"/>
    <mergeCell ref="I26:J26"/>
    <mergeCell ref="P22:Q22"/>
    <mergeCell ref="K26:L26"/>
    <mergeCell ref="M26:N26"/>
    <mergeCell ref="O26:P26"/>
    <mergeCell ref="L22:M22"/>
    <mergeCell ref="N22:O22"/>
  </mergeCells>
  <printOptions/>
  <pageMargins left="0.3937007874015748" right="0.31496062992125984" top="0.4724409448818898" bottom="0.5511811023622047" header="0.31496062992125984" footer="0.31496062992125984"/>
  <pageSetup blackAndWhite="1" horizontalDpi="300" verticalDpi="300" orientation="portrait" paperSize="9" scale="65" r:id="rId1"/>
  <headerFooter alignWithMargins="0">
    <oddFooter>&amp;L&amp;8&amp;F&amp;C&amp;8&amp;A&amp;R&amp;8Page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P9" sqref="P9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4.421875" style="0" customWidth="1"/>
    <col min="21" max="21" width="3.7109375" style="0" customWidth="1"/>
    <col min="22" max="22" width="3.2812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3" t="s">
        <v>128</v>
      </c>
      <c r="T3" s="183" t="s">
        <v>129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3" t="s">
        <v>136</v>
      </c>
      <c r="T4" s="183" t="s">
        <v>137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123</v>
      </c>
      <c r="T5" s="183" t="s">
        <v>124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1" t="s">
        <v>143</v>
      </c>
      <c r="T6" s="181" t="s">
        <v>144</v>
      </c>
      <c r="U6" s="86"/>
      <c r="V6" s="86"/>
    </row>
    <row r="7" spans="3:22" ht="16.5" customHeight="1" thickBot="1">
      <c r="C7" s="57" t="s">
        <v>40</v>
      </c>
      <c r="D7" s="180" t="s">
        <v>112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1" t="s">
        <v>121</v>
      </c>
      <c r="T7" s="181" t="s">
        <v>122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3" t="s">
        <v>154</v>
      </c>
      <c r="T8" s="183" t="s">
        <v>155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1" t="s">
        <v>146</v>
      </c>
      <c r="T9" s="181" t="s">
        <v>147</v>
      </c>
      <c r="U9" s="86"/>
      <c r="V9" s="86"/>
    </row>
    <row r="10" spans="18:22" ht="13.5" thickBot="1">
      <c r="R10" s="84" t="s">
        <v>70</v>
      </c>
      <c r="S10" s="86"/>
      <c r="T10" s="86"/>
      <c r="U10" s="86"/>
      <c r="V10" s="86"/>
    </row>
    <row r="11" spans="1:17" ht="16.5" thickBot="1">
      <c r="A11" s="1"/>
      <c r="B11" s="1"/>
      <c r="C11" s="60" t="s">
        <v>36</v>
      </c>
      <c r="D11" s="61">
        <v>2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1" t="s">
        <v>146</v>
      </c>
      <c r="D15" s="181" t="s">
        <v>147</v>
      </c>
      <c r="E15" s="189">
        <v>0</v>
      </c>
      <c r="F15" s="89">
        <f>IF(SUM(E26+G26+I26+K26+M26+E30+G30+I30+K30+M30+E34+G34+I34+K34+M34+E38+G38+I38+K38+M38+E42+G42+I42+K42+M42+E46+G46+I46+K46+M46+E50+G50+I50+K50+M50)=0,"",SUM(E26+G26+I26+K26+M26+E30+G30+I30+K30+M30+E34+G34+I34+K34+M34+E38+G38+I38+K38+M38+E42+G42+I42+K42+M42+E46+G46+I46+K46+M46+E50+G50+I50+K50+M50))</f>
        <v>102</v>
      </c>
      <c r="G15" s="90">
        <f>IF(SUM(F26+H26+J26+L26+N26+F30+H30+J30+L30+N30+F34+H34+J34+L34+N34+F38+H38+J38+L38+N38+F42+H42+J42+L42+N42+F46+H46+J46+L46+N46+F50+H50+J50+L50+N50)=0,"",SUM(F26+H26+J26+L26+N26+F30+H30+J30+L30+N30+F34+H34+J34+L34+N34+F38+H38+J38+L38+N38+F42+H42+J42+L42+N42+F46+H46+J46+L46+N46+F50+H50+J50+L50+N50))</f>
        <v>217</v>
      </c>
      <c r="H15" s="218">
        <f>IF(SUM(SUM(F15/G15))=0,"",SUM(F15/G15))</f>
        <v>0.4700460829493088</v>
      </c>
      <c r="I15" s="219"/>
      <c r="J15" s="91">
        <f>IF(SUM(O26,O30,O34,O38,O42,O46,O50)=0,"",SUM(O26,O30,O34,O38,O42,O46,O50))</f>
        <v>2</v>
      </c>
      <c r="K15" s="92">
        <f>IF(SUM(P26,P30,P34,P38,P42,P46,P50)=0,"",SUM(P26,P30,P34,P38,P42,P46,P50))</f>
        <v>18</v>
      </c>
      <c r="L15" s="220">
        <f aca="true" t="shared" si="0" ref="L15:L22">SUM(J15/K15)</f>
        <v>0.1111111111111111</v>
      </c>
      <c r="M15" s="219"/>
      <c r="N15" s="221">
        <f aca="true" t="shared" si="1" ref="N15:N22">IF(SUM(E15*2)=0,"",SUM(E15*2))</f>
      </c>
      <c r="O15" s="222"/>
      <c r="P15" s="223">
        <v>7</v>
      </c>
      <c r="Q15" s="224"/>
    </row>
    <row r="16" spans="1:17" ht="19.5" customHeight="1">
      <c r="A16" s="71" t="s">
        <v>8</v>
      </c>
      <c r="B16" s="11"/>
      <c r="C16" s="183" t="s">
        <v>154</v>
      </c>
      <c r="D16" s="183" t="s">
        <v>155</v>
      </c>
      <c r="E16" s="189">
        <v>1</v>
      </c>
      <c r="F16" s="119">
        <f>IF(SUM(E27+G27+I27+K27+M27+E31+G31+I31+K31+M31+E35+G35+I35+K35+M35+E39+G39+I39+K39+M39+E43+G43+I43+K43+M43+E47+G47+I47+K47+M47+F50+H50+J50+L50+N50)=0,"",(SUM(E27+G27+I27+K27+M27+E31+G31+I31+K31+M31+E35+G35+I35+K35+M35+E39+G39+I39+K39+M39+E43+G43+I43+K43+M43+E47+G47+I47+K47+M47+F50+H50+J50+L50+N50)))</f>
        <v>113</v>
      </c>
      <c r="G16" s="120">
        <f>IF(SUM(F27+H27+J27+L27+N27+F31+H31+J31+L31+N31+F35+H35+J35+L35+N35+F39+H39+J39+L39+N39+F43+H43+J43+L43+N43+F47+H47+J47+L47+N47+E50+G50+I50+K50+M50)=0,"",SUM(F27+H27+J27+L27+N27+F31+H31+J31+L31+N31+F35+H35+J35+L35+N35+F39+H39+J39+L39+N39+F43+H43+J43+L43+N43+F47+H47+J47+L47+N47+E50+G50+I50+K50+M50))</f>
        <v>211</v>
      </c>
      <c r="H16" s="206">
        <f aca="true" t="shared" si="2" ref="H16:H22">SUM(F16/G16)</f>
        <v>0.5355450236966824</v>
      </c>
      <c r="I16" s="203"/>
      <c r="J16" s="91">
        <f>IF(SUM(O27,O31,O35,O39,O43,O47,P50)=0,"",SUM(O27,O31,O35,O39,O43,O47,P50))</f>
        <v>3</v>
      </c>
      <c r="K16" s="93">
        <f>IF(SUM(P27,P31,P35,P39,P43,P47,O50)=0,"",SUM(P27,P31,P35,P39,P43,P47,O50))</f>
        <v>17</v>
      </c>
      <c r="L16" s="202">
        <f t="shared" si="0"/>
        <v>0.17647058823529413</v>
      </c>
      <c r="M16" s="203"/>
      <c r="N16" s="204">
        <f t="shared" si="1"/>
        <v>2</v>
      </c>
      <c r="O16" s="205"/>
      <c r="P16" s="200">
        <v>6</v>
      </c>
      <c r="Q16" s="225"/>
    </row>
    <row r="17" spans="1:17" ht="19.5" customHeight="1">
      <c r="A17" s="71" t="s">
        <v>9</v>
      </c>
      <c r="B17" s="11"/>
      <c r="C17" s="183" t="s">
        <v>123</v>
      </c>
      <c r="D17" s="183" t="s">
        <v>124</v>
      </c>
      <c r="E17" s="189">
        <v>4</v>
      </c>
      <c r="F17" s="119">
        <f>IF(SUM(E28+G28+I28+K28+M28+E32+G32+I32+K32+M32+E36+G36+I36+K36+M36+E40+G40+I40+K40+M40+F43+H43+J43+L43+N43+F46+H46+J46+L46+N46+E51+G51+I51+K51+M51)=0,"",SUM(E28+G28+I28+K28+M28+E32+G32+I32+K32+M32+E36+G36+I36+K36+M36+E40+G40+I40+K40+M40+F43+H43+J43+L43+N43+F46+H46+J46+L46+N46+E51+G51+I51+K51+M51))</f>
        <v>210</v>
      </c>
      <c r="G17" s="120">
        <f>IF(SUM(F28+H28+J28+L28+N28+F32+H32+J32+L32+N32+F36+H36+J36+L36+N36+F40+H40+J40+L40+N40+E43+G43+I43+K43+M43+E46+G46+I46+K46+M46+F51+H51+J51+L51+N51)=0,"",SUM(F28+H28+J28+L28+N28+F32+H32+J32+L32+N32+F36+H36+J36+L36+N36+F40+H40+J40+L40+N40+E43+G43+I43+K43+M43+E46+G46+I46+K46+M46+F51+H51+J51+L51+N51))</f>
        <v>151</v>
      </c>
      <c r="H17" s="206">
        <f t="shared" si="2"/>
        <v>1.390728476821192</v>
      </c>
      <c r="I17" s="203"/>
      <c r="J17" s="91">
        <f>IF(SUM(O28,O32,O40,P43,P46,O51)=0,"",SUM(O28,O32,O40,P43,P46,O51))</f>
        <v>14</v>
      </c>
      <c r="K17" s="93">
        <f>IF(SUM(P28,P32,P36,P40,O43,O46,P51)=0,"",SUM(P28,P32,P36,P40,O43,O46,P51))</f>
        <v>7</v>
      </c>
      <c r="L17" s="202">
        <f t="shared" si="0"/>
        <v>2</v>
      </c>
      <c r="M17" s="203"/>
      <c r="N17" s="204">
        <f t="shared" si="1"/>
        <v>8</v>
      </c>
      <c r="O17" s="205"/>
      <c r="P17" s="200">
        <v>3</v>
      </c>
      <c r="Q17" s="225"/>
    </row>
    <row r="18" spans="1:17" ht="19.5" customHeight="1">
      <c r="A18" s="71" t="s">
        <v>10</v>
      </c>
      <c r="B18" s="11"/>
      <c r="C18" s="183" t="s">
        <v>128</v>
      </c>
      <c r="D18" s="183" t="s">
        <v>129</v>
      </c>
      <c r="E18" s="189">
        <v>6</v>
      </c>
      <c r="F18" s="119">
        <f>IF(SUM(E29+G29+I29+K29+M29+E33+G33+I33+K33+M33+E37+G37+I37+K37+M37+F39+H39+J39+L39+N39+F42+H42+J42+L42+N42+E48+G48+I48+K48+M48+F51+H51+J51+L51+N51)=0,"",SUM(E29+G29+I29+K29+M29+E33+G33+I33+K33+M33+E37+G37+I37+K37+M37+F39+H39+J39+L39+N39+F42+H42+J42+L42+N42+E48+G48+I48+K48+M48+F51+H51+J51+L51+N51))</f>
        <v>220</v>
      </c>
      <c r="G18" s="120">
        <f>IF(SUM(F29+H29+J29+L29+N29+F33+H33+J33+L33+N33+F37+H37+J37+L37+N37+E39+G39+I39+K39+M39+E42+G42+I42+K42+M42+F48+H48+J48+L48+N48+E51+G51+I51+K51+M51)=0,"",SUM(F29+H29+J29+L29+N29+F33+H33+J33+L33+N33+F37+H37+J37+L37+N37+E39+G39+I39+K39+M39+E42+G42+I42+K42+M42+F48+H48+J48+L48+N48+E51+G51+I51+K51+M51))</f>
        <v>118</v>
      </c>
      <c r="H18" s="206">
        <f t="shared" si="2"/>
        <v>1.8644067796610169</v>
      </c>
      <c r="I18" s="203"/>
      <c r="J18" s="91">
        <f>IF(SUM(M29,M33,M37,N39,N42,M48,N51)=0,"",SUM(M29,M33,M37,N39,N42,M48,N51))</f>
      </c>
      <c r="K18" s="93">
        <f>IF(SUM(P29,P33,P37,O39,O42,P48,O51)=0,"",SUM(P29,P33,P37,O39,O42,P48,O51))</f>
        <v>2</v>
      </c>
      <c r="L18" s="202" t="e">
        <f t="shared" si="0"/>
        <v>#VALUE!</v>
      </c>
      <c r="M18" s="203"/>
      <c r="N18" s="204">
        <f t="shared" si="1"/>
        <v>12</v>
      </c>
      <c r="O18" s="205"/>
      <c r="P18" s="200">
        <v>1</v>
      </c>
      <c r="Q18" s="225"/>
    </row>
    <row r="19" spans="1:17" ht="19.5" customHeight="1">
      <c r="A19" s="99" t="s">
        <v>41</v>
      </c>
      <c r="B19" s="100"/>
      <c r="C19" s="181" t="s">
        <v>121</v>
      </c>
      <c r="D19" s="181" t="s">
        <v>122</v>
      </c>
      <c r="E19" s="190">
        <v>2</v>
      </c>
      <c r="F19" s="121">
        <f>IF(SUM(F29+H29+J29+L29+N29+F32+H32+J32+L32+N32+F35+H35+J35+L35+N35+F38+H38+J38+L38+N38+E44+G44+I44+K44+M44+E49+G49+I49+K49+M49+E52+G52+I52+K52+M52)=0,"",SUM(F29+H29+J29+L29+N29+F32+H32+J32+L32+N32+F35+H35+J35+L35+N35+F38+H38+J38+L38+N38+E44+G44+I44+K44+M44+E49+G49+I49+K49+M49+E52+G52+I52+K52+M52))</f>
        <v>155</v>
      </c>
      <c r="G19" s="122">
        <f>IF(SUM(E29+G29+I29+K29+M29+E32+G32+I32+K32+M32+E35+G35+I35+K35+M35+E38+G38+I38+K38+M38+F44+H44+J44+L44+N44+F49+H49+J49+L49+N49+F52+H52+J52+L52+N52)=0,"",SUM(E29+G29+I29+K29+M29+E32+G32+I32+K32+M32+E35+G35+I35+K35+M35+E38+G38+I38+K38+M38+F44+H44+J44+L44+N44+F49+H49+J49+L49+N49+F52+H52+J52+L52+N52))</f>
        <v>174</v>
      </c>
      <c r="H19" s="206">
        <f t="shared" si="2"/>
        <v>0.8908045977011494</v>
      </c>
      <c r="I19" s="226"/>
      <c r="J19" s="103">
        <f>IF(SUM(P29,P32,P35,P38,O44,O49,O52)=0,"",SUM(P29,P32,P35,P38,O44,O49,O52))</f>
        <v>6</v>
      </c>
      <c r="K19" s="104">
        <f>IF(SUM(O29,O32,O35,O38,P44,P49,P52)=0,"",SUM(O29,O32,O35,O38,P44,P49,P52))</f>
        <v>12</v>
      </c>
      <c r="L19" s="202">
        <f t="shared" si="0"/>
        <v>0.5</v>
      </c>
      <c r="M19" s="227"/>
      <c r="N19" s="204">
        <f t="shared" si="1"/>
        <v>4</v>
      </c>
      <c r="O19" s="205"/>
      <c r="P19" s="200">
        <v>5</v>
      </c>
      <c r="Q19" s="229"/>
    </row>
    <row r="20" spans="1:17" ht="19.5" customHeight="1">
      <c r="A20" s="114" t="s">
        <v>48</v>
      </c>
      <c r="B20" s="115"/>
      <c r="C20" s="181" t="s">
        <v>143</v>
      </c>
      <c r="D20" s="181" t="s">
        <v>144</v>
      </c>
      <c r="E20" s="191">
        <v>3</v>
      </c>
      <c r="F20" s="123">
        <f>IF(SUM(F28+H28+J28+L28+N28+F31+H31+J31+L31+N31+F34+H34+J34+L34+N34+E41+G41+I41+K41+M41+E45+G45+I45+K45+M45+F48+H48+J48+L48+N48+F52+H52+J52+L52+N52)=0,"",SUM(F28+H28+J28+L28+N28+F31+H31+J31+L31+N31+F34+H34+J34+L34+N34+E41+G41+I41+K41+M41+E45+G45+I45+K45+M45+F48+H48+J48+L48+N48+F52+H52+J52+L52+N52))</f>
        <v>188</v>
      </c>
      <c r="G20" s="124">
        <f>IF(SUM(E28+G28+I28+K28+M28+E31+G31+I31+K31+M31+E34+G34+I34+K34+M34+F41+H41+J41+L41+N41+F45+H45+J45+L45+N45+E48+G48+I48+K48+M48+E52+G52+I52+K52+M52)=0,"",SUM(E28+G28+I28+K28+M28+E31+G31+I31+K31+M31+E34+G34+I34+K34+M34+F41+H41+J41+L41+N41+F45+H45+J45+L45+N45+E48+G48+I48+K48+M48+E52+G52+I52+K52+M52))</f>
        <v>167</v>
      </c>
      <c r="H20" s="206">
        <f t="shared" si="2"/>
        <v>1.125748502994012</v>
      </c>
      <c r="I20" s="203"/>
      <c r="J20" s="118">
        <f>IF(SUM(P28,P31,P34,O41,O45,P48,P52)=0,"",SUM(P28,P31,P34,O41,O45,P48,P52))</f>
        <v>12</v>
      </c>
      <c r="K20" s="105">
        <f>IF(SUM(O28,O31,O34,P41,P45,O48,O52)=0,"",SUM(O28,O31,O34,P41,P45,O48,O52))</f>
        <v>9</v>
      </c>
      <c r="L20" s="202">
        <f t="shared" si="0"/>
        <v>1.3333333333333333</v>
      </c>
      <c r="M20" s="203"/>
      <c r="N20" s="204">
        <f t="shared" si="1"/>
        <v>6</v>
      </c>
      <c r="O20" s="205"/>
      <c r="P20" s="200">
        <v>4</v>
      </c>
      <c r="Q20" s="225"/>
    </row>
    <row r="21" spans="1:17" ht="19.5" customHeight="1">
      <c r="A21" s="114" t="s">
        <v>4</v>
      </c>
      <c r="B21" s="115"/>
      <c r="C21" s="183" t="s">
        <v>136</v>
      </c>
      <c r="D21" s="183" t="s">
        <v>137</v>
      </c>
      <c r="E21" s="191">
        <v>5</v>
      </c>
      <c r="F21" s="123">
        <f>IF(SUM(F27+H27+J27+L27+N27+F30+H30+J30+L30+N30+F37+H37+J37+L37+N37+F40+H40+J40+L40+N40+F45+H45+J45+L45+N45+F49+H49+J49+L49+N49+E53+G53+I53+K53+M53)=0,"",SUM(F27+H27+J27+L27+N27+F30+H30+J30+L30+N30+F37+H37+J37+L37+N37+F40+H40+J40+L40+N40+F45+H45+J45+L45+N45+F49+H49+J49+L49+N49+E53+G53+I53+K53+M53))</f>
        <v>208</v>
      </c>
      <c r="G21" s="124">
        <f>IF(SUM(E27+G27+I27+K27+M27+E30+G30+I30+K30+M30+E37+G37+I37+K37+M37+E40+G40+I40+K40+M40+E45+G45+I45+K45+M45+E49+G49+I49+K49+M49+F53+H53+J53+L53+N53)=0,"",SUM(E27+G27+I27+K27+M27+E30+G30+I30+K30+M30+E37+G37+I37+K37+M37+E40+G40+I40+K40+M40+E45+G45+I45+K45+M45+E49+G49+I49+K49+M49+F53+H53+J53+L53+N53))</f>
        <v>158</v>
      </c>
      <c r="H21" s="206">
        <f t="shared" si="2"/>
        <v>1.3164556962025316</v>
      </c>
      <c r="I21" s="203"/>
      <c r="J21" s="118">
        <f>IF(SUM(P27,P30,P37,P40,P45,P49,O53)=0,"",SUM(P27,P30,P37,P40,P45,P49,O53))</f>
        <v>15</v>
      </c>
      <c r="K21" s="105">
        <f>IF(SUM(O27,O30,O37,O40,O45,O49,P53)=0,"",SUM(O27,O30,O37,O40,O45,O49,P53))</f>
        <v>5</v>
      </c>
      <c r="L21" s="202">
        <f t="shared" si="0"/>
        <v>3</v>
      </c>
      <c r="M21" s="203"/>
      <c r="N21" s="204">
        <f t="shared" si="1"/>
        <v>10</v>
      </c>
      <c r="O21" s="205"/>
      <c r="P21" s="200">
        <v>2</v>
      </c>
      <c r="Q21" s="229"/>
    </row>
    <row r="22" spans="1:17" ht="19.5" customHeight="1" thickBot="1">
      <c r="A22" s="106" t="s">
        <v>62</v>
      </c>
      <c r="B22" s="107"/>
      <c r="C22" s="108"/>
      <c r="D22" s="109"/>
      <c r="E22" s="192"/>
      <c r="F22" s="125">
        <f>IF(SUM(F26+H26+J26+L26+N26+F33+H33+J33+L33+N33+F36+H36+J36+L36+N36+F41+H41+J41+L41+N41+F44+H44+J44+L44+N44+F47+H47+J47+L47+N47+F53+H53+J53+L53+N53)=0,"",SUM(F26+H26+J26+L26+N26+F33+H33+J33+L33+N33+F36+H36+J36+L36+N36+F41+H41+J41+L41+N41+F44+H44+J44+L44+N44+F47+H47+J47+L47+N47+F53+H53+J53+L53+N53))</f>
      </c>
      <c r="G22" s="126">
        <f>IF(SUM(E26+G26+I26+K26+M26+E33+G33+I33+K33+M33+E36+G36+I36+K36+M36+E41+G41+I41+K41+M41+E44+G44+I44+K44+M44+E47+G47+I47+K47+M47+E53+G53+I53+K53+M53)=0,"",SUM(E26+G26+I26+K26+M26+E33+G33+I33+K33+M33+E36+G36+I36+K36+M36+E41+G41+I41+K41+M41+E44+G44+I44+K44+M44+E47+G47+I47+K47+M47+E53+G53+I53+K53+M53))</f>
      </c>
      <c r="H22" s="230" t="e">
        <f t="shared" si="2"/>
        <v>#VALUE!</v>
      </c>
      <c r="I22" s="194"/>
      <c r="J22" s="112">
        <f>IF(SUM(P26,P33,P36,P41,P44,P47,P53)=0,"",SUM(P26,P33,P36,P41,P44,P47,P53))</f>
      </c>
      <c r="K22" s="113">
        <f>IF(SUM(O26,O33,O36,O41,O44,O47,O53)=0,"",SUM(O26,O33,O36,O41,O44,O47,O53))</f>
      </c>
      <c r="L22" s="195" t="e">
        <f t="shared" si="0"/>
        <v>#VALUE!</v>
      </c>
      <c r="M22" s="194"/>
      <c r="N22" s="236">
        <f t="shared" si="1"/>
      </c>
      <c r="O22" s="237"/>
      <c r="P22" s="198"/>
      <c r="Q22" s="231"/>
    </row>
    <row r="23" spans="1:17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9.5" customHeight="1" thickBot="1">
      <c r="A24" s="43" t="s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7" t="s">
        <v>21</v>
      </c>
      <c r="B25" s="48" t="s">
        <v>12</v>
      </c>
      <c r="C25" s="233" t="s">
        <v>13</v>
      </c>
      <c r="D25" s="235"/>
      <c r="E25" s="233" t="s">
        <v>22</v>
      </c>
      <c r="F25" s="235"/>
      <c r="G25" s="233" t="s">
        <v>23</v>
      </c>
      <c r="H25" s="235"/>
      <c r="I25" s="233" t="s">
        <v>24</v>
      </c>
      <c r="J25" s="235"/>
      <c r="K25" s="232" t="s">
        <v>25</v>
      </c>
      <c r="L25" s="232"/>
      <c r="M25" s="232" t="s">
        <v>26</v>
      </c>
      <c r="N25" s="232"/>
      <c r="O25" s="233" t="s">
        <v>27</v>
      </c>
      <c r="P25" s="234"/>
      <c r="Q25" s="49" t="s">
        <v>20</v>
      </c>
    </row>
    <row r="26" spans="1:17" ht="19.5" customHeight="1">
      <c r="A26" s="72"/>
      <c r="B26" s="15" t="s">
        <v>63</v>
      </c>
      <c r="C26" s="94" t="str">
        <f>IF(C15=0,"",(C15))</f>
        <v>Abshir M.</v>
      </c>
      <c r="D26" s="94">
        <f>IF(C22=0,"",(C22))</f>
      </c>
      <c r="E26" s="16"/>
      <c r="F26" s="17"/>
      <c r="G26" s="18"/>
      <c r="H26" s="19"/>
      <c r="I26" s="20"/>
      <c r="J26" s="21"/>
      <c r="K26" s="20"/>
      <c r="L26" s="21"/>
      <c r="M26" s="20"/>
      <c r="N26" s="21"/>
      <c r="O26" s="22"/>
      <c r="P26" s="23"/>
      <c r="Q26" s="24"/>
    </row>
    <row r="27" spans="1:17" ht="19.5" customHeight="1">
      <c r="A27" s="72"/>
      <c r="B27" s="15" t="s">
        <v>55</v>
      </c>
      <c r="C27" s="95" t="str">
        <f>IF(C16=0,"",(C16))</f>
        <v>Pelen</v>
      </c>
      <c r="D27" s="95" t="str">
        <f>IF(C21=0,"",(C21))</f>
        <v>Hild</v>
      </c>
      <c r="E27" s="18">
        <v>2</v>
      </c>
      <c r="F27" s="19">
        <v>11</v>
      </c>
      <c r="G27" s="18">
        <v>7</v>
      </c>
      <c r="H27" s="19">
        <v>11</v>
      </c>
      <c r="I27" s="20">
        <v>7</v>
      </c>
      <c r="J27" s="21">
        <v>11</v>
      </c>
      <c r="K27" s="20"/>
      <c r="L27" s="21"/>
      <c r="M27" s="20"/>
      <c r="N27" s="21"/>
      <c r="O27" s="73">
        <v>0</v>
      </c>
      <c r="P27" s="23">
        <v>3</v>
      </c>
      <c r="Q27" s="24" t="s">
        <v>175</v>
      </c>
    </row>
    <row r="28" spans="1:17" ht="19.5" customHeight="1">
      <c r="A28" s="72"/>
      <c r="B28" s="15" t="s">
        <v>51</v>
      </c>
      <c r="C28" s="95" t="str">
        <f>IF(C17=0,"",(C17))</f>
        <v>Van Dongen</v>
      </c>
      <c r="D28" s="95" t="str">
        <f>IF(C20=0,"",(C20))</f>
        <v>Panzera</v>
      </c>
      <c r="E28" s="18">
        <v>11</v>
      </c>
      <c r="F28" s="19">
        <v>6</v>
      </c>
      <c r="G28" s="18">
        <v>5</v>
      </c>
      <c r="H28" s="19">
        <v>11</v>
      </c>
      <c r="I28" s="20">
        <v>11</v>
      </c>
      <c r="J28" s="21">
        <v>8</v>
      </c>
      <c r="K28" s="20">
        <v>11</v>
      </c>
      <c r="L28" s="21">
        <v>5</v>
      </c>
      <c r="M28" s="20"/>
      <c r="N28" s="21"/>
      <c r="O28" s="73">
        <v>3</v>
      </c>
      <c r="P28" s="23">
        <v>1</v>
      </c>
      <c r="Q28" s="24" t="s">
        <v>179</v>
      </c>
    </row>
    <row r="29" spans="1:17" ht="19.5" customHeight="1" thickBot="1">
      <c r="A29" s="129"/>
      <c r="B29" s="130" t="s">
        <v>45</v>
      </c>
      <c r="C29" s="131" t="str">
        <f>IF(C18=0,"",(C18))</f>
        <v>Leuba</v>
      </c>
      <c r="D29" s="131" t="str">
        <f>IF(C19=0,"",(C19))</f>
        <v>Rüfenacht</v>
      </c>
      <c r="E29" s="132">
        <v>13</v>
      </c>
      <c r="F29" s="133">
        <v>11</v>
      </c>
      <c r="G29" s="132">
        <v>11</v>
      </c>
      <c r="H29" s="133">
        <v>2</v>
      </c>
      <c r="I29" s="134">
        <v>11</v>
      </c>
      <c r="J29" s="135">
        <v>9</v>
      </c>
      <c r="K29" s="134"/>
      <c r="L29" s="135"/>
      <c r="M29" s="134"/>
      <c r="N29" s="135"/>
      <c r="O29" s="136">
        <v>3</v>
      </c>
      <c r="P29" s="137">
        <v>0</v>
      </c>
      <c r="Q29" s="138" t="s">
        <v>177</v>
      </c>
    </row>
    <row r="30" spans="1:17" ht="19.5" customHeight="1" thickTop="1">
      <c r="A30" s="139"/>
      <c r="B30" s="140" t="s">
        <v>56</v>
      </c>
      <c r="C30" s="141" t="str">
        <f>IF(C15=0,"",(C15))</f>
        <v>Abshir M.</v>
      </c>
      <c r="D30" s="141" t="str">
        <f>IF(C21=0,"",(C21))</f>
        <v>Hild</v>
      </c>
      <c r="E30" s="142">
        <v>1</v>
      </c>
      <c r="F30" s="143">
        <v>11</v>
      </c>
      <c r="G30" s="142">
        <v>3</v>
      </c>
      <c r="H30" s="143">
        <v>11</v>
      </c>
      <c r="I30" s="144">
        <v>11</v>
      </c>
      <c r="J30" s="145">
        <v>13</v>
      </c>
      <c r="K30" s="144"/>
      <c r="L30" s="145"/>
      <c r="M30" s="144"/>
      <c r="N30" s="145"/>
      <c r="O30" s="146">
        <v>0</v>
      </c>
      <c r="P30" s="147">
        <v>3</v>
      </c>
      <c r="Q30" s="148" t="s">
        <v>175</v>
      </c>
    </row>
    <row r="31" spans="1:17" ht="19.5" customHeight="1">
      <c r="A31" s="74"/>
      <c r="B31" s="50" t="s">
        <v>52</v>
      </c>
      <c r="C31" s="96" t="str">
        <f>IF(C16=0,"",(C16))</f>
        <v>Pelen</v>
      </c>
      <c r="D31" s="96" t="str">
        <f>IF(C20=0,"",(C20))</f>
        <v>Panzera</v>
      </c>
      <c r="E31" s="51">
        <v>5</v>
      </c>
      <c r="F31" s="75">
        <v>11</v>
      </c>
      <c r="G31" s="51">
        <v>3</v>
      </c>
      <c r="H31" s="75">
        <v>11</v>
      </c>
      <c r="I31" s="52">
        <v>4</v>
      </c>
      <c r="J31" s="76">
        <v>11</v>
      </c>
      <c r="K31" s="52"/>
      <c r="L31" s="76"/>
      <c r="M31" s="52"/>
      <c r="N31" s="76"/>
      <c r="O31" s="77">
        <v>0</v>
      </c>
      <c r="P31" s="78">
        <v>3</v>
      </c>
      <c r="Q31" s="79" t="s">
        <v>176</v>
      </c>
    </row>
    <row r="32" spans="1:17" ht="19.5" customHeight="1">
      <c r="A32" s="74"/>
      <c r="B32" s="50" t="s">
        <v>42</v>
      </c>
      <c r="C32" s="96" t="str">
        <f>IF(C17=0,"",(C17))</f>
        <v>Van Dongen</v>
      </c>
      <c r="D32" s="96" t="str">
        <f>IF(C19=0,"",(C19))</f>
        <v>Rüfenacht</v>
      </c>
      <c r="E32" s="51">
        <v>11</v>
      </c>
      <c r="F32" s="75">
        <v>9</v>
      </c>
      <c r="G32" s="51">
        <v>11</v>
      </c>
      <c r="H32" s="75">
        <v>7</v>
      </c>
      <c r="I32" s="52">
        <v>11</v>
      </c>
      <c r="J32" s="76">
        <v>8</v>
      </c>
      <c r="K32" s="52"/>
      <c r="L32" s="76"/>
      <c r="M32" s="52"/>
      <c r="N32" s="76"/>
      <c r="O32" s="77">
        <v>3</v>
      </c>
      <c r="P32" s="78">
        <v>0</v>
      </c>
      <c r="Q32" s="79" t="s">
        <v>179</v>
      </c>
    </row>
    <row r="33" spans="1:17" ht="19.5" customHeight="1" thickBot="1">
      <c r="A33" s="149"/>
      <c r="B33" s="150" t="s">
        <v>64</v>
      </c>
      <c r="C33" s="151" t="str">
        <f>IF(C18=0,"",(C18))</f>
        <v>Leuba</v>
      </c>
      <c r="D33" s="151">
        <f>IF(C22=0,"",(C22))</f>
      </c>
      <c r="E33" s="152"/>
      <c r="F33" s="153"/>
      <c r="G33" s="152"/>
      <c r="H33" s="153"/>
      <c r="I33" s="154"/>
      <c r="J33" s="155"/>
      <c r="K33" s="154"/>
      <c r="L33" s="155"/>
      <c r="M33" s="154"/>
      <c r="N33" s="155"/>
      <c r="O33" s="156"/>
      <c r="P33" s="157"/>
      <c r="Q33" s="158"/>
    </row>
    <row r="34" spans="1:17" ht="19.5" customHeight="1" thickTop="1">
      <c r="A34" s="159"/>
      <c r="B34" s="160" t="s">
        <v>49</v>
      </c>
      <c r="C34" s="161" t="str">
        <f>IF(C15=0,"",(C15))</f>
        <v>Abshir M.</v>
      </c>
      <c r="D34" s="161" t="str">
        <f>IF(C20=0,"",(C20))</f>
        <v>Panzera</v>
      </c>
      <c r="E34" s="162">
        <v>5</v>
      </c>
      <c r="F34" s="163">
        <v>11</v>
      </c>
      <c r="G34" s="162">
        <v>6</v>
      </c>
      <c r="H34" s="163">
        <v>11</v>
      </c>
      <c r="I34" s="164">
        <v>4</v>
      </c>
      <c r="J34" s="165">
        <v>11</v>
      </c>
      <c r="K34" s="164"/>
      <c r="L34" s="165"/>
      <c r="M34" s="164"/>
      <c r="N34" s="165"/>
      <c r="O34" s="166">
        <v>0</v>
      </c>
      <c r="P34" s="167">
        <v>3</v>
      </c>
      <c r="Q34" s="168" t="s">
        <v>176</v>
      </c>
    </row>
    <row r="35" spans="1:17" ht="19.5" customHeight="1">
      <c r="A35" s="72"/>
      <c r="B35" s="15" t="s">
        <v>44</v>
      </c>
      <c r="C35" s="95" t="str">
        <f>IF(C16=0,"",(C16))</f>
        <v>Pelen</v>
      </c>
      <c r="D35" s="95" t="str">
        <f>IF(C19=0,"",(C19))</f>
        <v>Rüfenacht</v>
      </c>
      <c r="E35" s="18">
        <v>11</v>
      </c>
      <c r="F35" s="19">
        <v>13</v>
      </c>
      <c r="G35" s="18">
        <v>2</v>
      </c>
      <c r="H35" s="19">
        <v>11</v>
      </c>
      <c r="I35" s="20">
        <v>5</v>
      </c>
      <c r="J35" s="21">
        <v>11</v>
      </c>
      <c r="K35" s="20"/>
      <c r="L35" s="21"/>
      <c r="M35" s="20"/>
      <c r="N35" s="21"/>
      <c r="O35" s="73">
        <v>0</v>
      </c>
      <c r="P35" s="23">
        <v>3</v>
      </c>
      <c r="Q35" s="24" t="s">
        <v>180</v>
      </c>
    </row>
    <row r="36" spans="1:17" ht="19.5" customHeight="1">
      <c r="A36" s="72"/>
      <c r="B36" s="15" t="s">
        <v>65</v>
      </c>
      <c r="C36" s="95" t="str">
        <f>IF(C17=0,"",(C17))</f>
        <v>Van Dongen</v>
      </c>
      <c r="D36" s="95">
        <f>IF(C22=0,"",(C22))</f>
      </c>
      <c r="E36" s="18"/>
      <c r="F36" s="19"/>
      <c r="G36" s="18"/>
      <c r="H36" s="19"/>
      <c r="I36" s="20"/>
      <c r="J36" s="21"/>
      <c r="K36" s="20"/>
      <c r="L36" s="21"/>
      <c r="M36" s="20"/>
      <c r="N36" s="21"/>
      <c r="O36" s="73"/>
      <c r="P36" s="23"/>
      <c r="Q36" s="24"/>
    </row>
    <row r="37" spans="1:17" ht="19.5" customHeight="1" thickBot="1">
      <c r="A37" s="129"/>
      <c r="B37" s="130" t="s">
        <v>57</v>
      </c>
      <c r="C37" s="131" t="str">
        <f>IF(C18=0,"",(C18))</f>
        <v>Leuba</v>
      </c>
      <c r="D37" s="131" t="str">
        <f>IF(C21=0,"",(C21))</f>
        <v>Hild</v>
      </c>
      <c r="E37" s="132">
        <v>11</v>
      </c>
      <c r="F37" s="133">
        <v>9</v>
      </c>
      <c r="G37" s="132">
        <v>11</v>
      </c>
      <c r="H37" s="133">
        <v>8</v>
      </c>
      <c r="I37" s="134">
        <v>11</v>
      </c>
      <c r="J37" s="135">
        <v>9</v>
      </c>
      <c r="K37" s="134"/>
      <c r="L37" s="135"/>
      <c r="M37" s="134"/>
      <c r="N37" s="135"/>
      <c r="O37" s="136">
        <v>3</v>
      </c>
      <c r="P37" s="137">
        <v>0</v>
      </c>
      <c r="Q37" s="138" t="s">
        <v>177</v>
      </c>
    </row>
    <row r="38" spans="1:17" ht="19.5" customHeight="1" thickTop="1">
      <c r="A38" s="139"/>
      <c r="B38" s="140" t="s">
        <v>43</v>
      </c>
      <c r="C38" s="141" t="str">
        <f>IF(C15=0,"",(C15))</f>
        <v>Abshir M.</v>
      </c>
      <c r="D38" s="141" t="str">
        <f>IF(C19=0,"",(C19))</f>
        <v>Rüfenacht</v>
      </c>
      <c r="E38" s="142">
        <v>5</v>
      </c>
      <c r="F38" s="143">
        <v>11</v>
      </c>
      <c r="G38" s="142">
        <v>6</v>
      </c>
      <c r="H38" s="143">
        <v>11</v>
      </c>
      <c r="I38" s="144">
        <v>9</v>
      </c>
      <c r="J38" s="145">
        <v>11</v>
      </c>
      <c r="K38" s="144"/>
      <c r="L38" s="145"/>
      <c r="M38" s="144"/>
      <c r="N38" s="145"/>
      <c r="O38" s="146">
        <v>0</v>
      </c>
      <c r="P38" s="147">
        <v>3</v>
      </c>
      <c r="Q38" s="148" t="s">
        <v>180</v>
      </c>
    </row>
    <row r="39" spans="1:17" ht="19.5" customHeight="1">
      <c r="A39" s="74"/>
      <c r="B39" s="50" t="s">
        <v>17</v>
      </c>
      <c r="C39" s="96" t="str">
        <f>IF(C16=0,"",(C16))</f>
        <v>Pelen</v>
      </c>
      <c r="D39" s="96" t="str">
        <f>IF(C18=0,"",(C18))</f>
        <v>Leuba</v>
      </c>
      <c r="E39" s="51">
        <v>3</v>
      </c>
      <c r="F39" s="75">
        <v>11</v>
      </c>
      <c r="G39" s="51">
        <v>0</v>
      </c>
      <c r="H39" s="75">
        <v>11</v>
      </c>
      <c r="I39" s="52">
        <v>4</v>
      </c>
      <c r="J39" s="76">
        <v>11</v>
      </c>
      <c r="K39" s="52"/>
      <c r="L39" s="76"/>
      <c r="M39" s="52"/>
      <c r="N39" s="76"/>
      <c r="O39" s="77">
        <v>0</v>
      </c>
      <c r="P39" s="78">
        <v>3</v>
      </c>
      <c r="Q39" s="79" t="s">
        <v>177</v>
      </c>
    </row>
    <row r="40" spans="1:17" ht="19.5" customHeight="1">
      <c r="A40" s="74"/>
      <c r="B40" s="50" t="s">
        <v>58</v>
      </c>
      <c r="C40" s="96" t="str">
        <f>IF(C17=0,"",(C17))</f>
        <v>Van Dongen</v>
      </c>
      <c r="D40" s="96" t="str">
        <f>IF(C21=0,"",(C21))</f>
        <v>Hild</v>
      </c>
      <c r="E40" s="51">
        <v>8</v>
      </c>
      <c r="F40" s="75">
        <v>11</v>
      </c>
      <c r="G40" s="51">
        <v>11</v>
      </c>
      <c r="H40" s="75">
        <v>3</v>
      </c>
      <c r="I40" s="52">
        <v>7</v>
      </c>
      <c r="J40" s="76">
        <v>11</v>
      </c>
      <c r="K40" s="52">
        <v>8</v>
      </c>
      <c r="L40" s="76">
        <v>11</v>
      </c>
      <c r="M40" s="52"/>
      <c r="N40" s="76"/>
      <c r="O40" s="77">
        <v>1</v>
      </c>
      <c r="P40" s="78">
        <v>3</v>
      </c>
      <c r="Q40" s="79" t="s">
        <v>175</v>
      </c>
    </row>
    <row r="41" spans="1:17" ht="19.5" customHeight="1" thickBot="1">
      <c r="A41" s="149"/>
      <c r="B41" s="150" t="s">
        <v>66</v>
      </c>
      <c r="C41" s="151" t="str">
        <f>IF(C20=0,"",(C20))</f>
        <v>Panzera</v>
      </c>
      <c r="D41" s="151">
        <f>IF(C22=0,"",(C22))</f>
      </c>
      <c r="E41" s="152"/>
      <c r="F41" s="153"/>
      <c r="G41" s="152"/>
      <c r="H41" s="153"/>
      <c r="I41" s="154"/>
      <c r="J41" s="155"/>
      <c r="K41" s="154"/>
      <c r="L41" s="155"/>
      <c r="M41" s="154"/>
      <c r="N41" s="155"/>
      <c r="O41" s="156"/>
      <c r="P41" s="157"/>
      <c r="Q41" s="158"/>
    </row>
    <row r="42" spans="1:17" ht="19.5" customHeight="1" thickTop="1">
      <c r="A42" s="159"/>
      <c r="B42" s="160" t="s">
        <v>14</v>
      </c>
      <c r="C42" s="161" t="str">
        <f>IF(C15=0,"",(C15))</f>
        <v>Abshir M.</v>
      </c>
      <c r="D42" s="161" t="str">
        <f>IF(C18=0,"",(C18))</f>
        <v>Leuba</v>
      </c>
      <c r="E42" s="162">
        <v>1</v>
      </c>
      <c r="F42" s="163">
        <v>11</v>
      </c>
      <c r="G42" s="162">
        <v>0</v>
      </c>
      <c r="H42" s="163">
        <v>11</v>
      </c>
      <c r="I42" s="164">
        <v>0</v>
      </c>
      <c r="J42" s="165">
        <v>11</v>
      </c>
      <c r="K42" s="164"/>
      <c r="L42" s="165"/>
      <c r="M42" s="164"/>
      <c r="N42" s="165"/>
      <c r="O42" s="166">
        <v>0</v>
      </c>
      <c r="P42" s="167">
        <v>3</v>
      </c>
      <c r="Q42" s="168" t="s">
        <v>177</v>
      </c>
    </row>
    <row r="43" spans="1:17" ht="19.5" customHeight="1">
      <c r="A43" s="72"/>
      <c r="B43" s="15" t="s">
        <v>15</v>
      </c>
      <c r="C43" s="95" t="str">
        <f>IF(C16=0,"",(C16))</f>
        <v>Pelen</v>
      </c>
      <c r="D43" s="95" t="str">
        <f>IF(C17=0,"",(C17))</f>
        <v>Van Dongen</v>
      </c>
      <c r="E43" s="18">
        <v>2</v>
      </c>
      <c r="F43" s="19">
        <v>11</v>
      </c>
      <c r="G43" s="18">
        <v>5</v>
      </c>
      <c r="H43" s="19">
        <v>11</v>
      </c>
      <c r="I43" s="20">
        <v>3</v>
      </c>
      <c r="J43" s="21">
        <v>11</v>
      </c>
      <c r="K43" s="20"/>
      <c r="L43" s="21"/>
      <c r="M43" s="20"/>
      <c r="N43" s="21"/>
      <c r="O43" s="73">
        <v>0</v>
      </c>
      <c r="P43" s="23">
        <v>3</v>
      </c>
      <c r="Q43" s="24" t="s">
        <v>179</v>
      </c>
    </row>
    <row r="44" spans="1:17" ht="19.5" customHeight="1">
      <c r="A44" s="72"/>
      <c r="B44" s="15" t="s">
        <v>67</v>
      </c>
      <c r="C44" s="95" t="str">
        <f>IF(C19=0,"",(C19))</f>
        <v>Rüfenacht</v>
      </c>
      <c r="D44" s="95">
        <f>IF(C22=0,"",(C22))</f>
      </c>
      <c r="E44" s="18"/>
      <c r="F44" s="19"/>
      <c r="G44" s="18"/>
      <c r="H44" s="19"/>
      <c r="I44" s="20"/>
      <c r="J44" s="21"/>
      <c r="K44" s="20"/>
      <c r="L44" s="21"/>
      <c r="M44" s="20"/>
      <c r="N44" s="21"/>
      <c r="O44" s="73"/>
      <c r="P44" s="23"/>
      <c r="Q44" s="24"/>
    </row>
    <row r="45" spans="1:17" ht="19.5" customHeight="1" thickBot="1">
      <c r="A45" s="129"/>
      <c r="B45" s="130" t="s">
        <v>59</v>
      </c>
      <c r="C45" s="131" t="str">
        <f>IF(C20=0,"",(C20))</f>
        <v>Panzera</v>
      </c>
      <c r="D45" s="131" t="str">
        <f>IF(C21=0,"",(C21))</f>
        <v>Hild</v>
      </c>
      <c r="E45" s="132">
        <v>7</v>
      </c>
      <c r="F45" s="133">
        <v>11</v>
      </c>
      <c r="G45" s="132">
        <v>10</v>
      </c>
      <c r="H45" s="133">
        <v>12</v>
      </c>
      <c r="I45" s="134">
        <v>11</v>
      </c>
      <c r="J45" s="135">
        <v>9</v>
      </c>
      <c r="K45" s="134">
        <v>8</v>
      </c>
      <c r="L45" s="135">
        <v>11</v>
      </c>
      <c r="M45" s="134"/>
      <c r="N45" s="135"/>
      <c r="O45" s="136">
        <v>1</v>
      </c>
      <c r="P45" s="137">
        <v>3</v>
      </c>
      <c r="Q45" s="138" t="s">
        <v>175</v>
      </c>
    </row>
    <row r="46" spans="1:17" ht="19.5" customHeight="1" thickTop="1">
      <c r="A46" s="139"/>
      <c r="B46" s="140" t="s">
        <v>16</v>
      </c>
      <c r="C46" s="141" t="str">
        <f>IF(C15=0,"",(C15))</f>
        <v>Abshir M.</v>
      </c>
      <c r="D46" s="141" t="str">
        <f>IF(C17=0,"",(C17))</f>
        <v>Van Dongen</v>
      </c>
      <c r="E46" s="142">
        <v>2</v>
      </c>
      <c r="F46" s="143">
        <v>11</v>
      </c>
      <c r="G46" s="142">
        <v>2</v>
      </c>
      <c r="H46" s="143">
        <v>11</v>
      </c>
      <c r="I46" s="144">
        <v>3</v>
      </c>
      <c r="J46" s="145">
        <v>11</v>
      </c>
      <c r="K46" s="144"/>
      <c r="L46" s="145"/>
      <c r="M46" s="144"/>
      <c r="N46" s="145"/>
      <c r="O46" s="146">
        <v>0</v>
      </c>
      <c r="P46" s="147">
        <v>3</v>
      </c>
      <c r="Q46" s="148" t="s">
        <v>179</v>
      </c>
    </row>
    <row r="47" spans="1:17" ht="19.5" customHeight="1">
      <c r="A47" s="74"/>
      <c r="B47" s="50" t="s">
        <v>68</v>
      </c>
      <c r="C47" s="96" t="str">
        <f>IF(C16=0,"",(C16))</f>
        <v>Pelen</v>
      </c>
      <c r="D47" s="96">
        <f>IF(C22=0,"",(C22))</f>
      </c>
      <c r="E47" s="51"/>
      <c r="F47" s="75"/>
      <c r="G47" s="51"/>
      <c r="H47" s="75"/>
      <c r="I47" s="52"/>
      <c r="J47" s="76"/>
      <c r="K47" s="52"/>
      <c r="L47" s="76"/>
      <c r="M47" s="52"/>
      <c r="N47" s="76"/>
      <c r="O47" s="77"/>
      <c r="P47" s="78"/>
      <c r="Q47" s="79"/>
    </row>
    <row r="48" spans="1:17" ht="19.5" customHeight="1">
      <c r="A48" s="74"/>
      <c r="B48" s="50" t="s">
        <v>50</v>
      </c>
      <c r="C48" s="96" t="str">
        <f>IF(C18=0,"",(C18))</f>
        <v>Leuba</v>
      </c>
      <c r="D48" s="96" t="str">
        <f>IF(C20=0,"",(C20))</f>
        <v>Panzera</v>
      </c>
      <c r="E48" s="51">
        <v>9</v>
      </c>
      <c r="F48" s="75">
        <v>11</v>
      </c>
      <c r="G48" s="51">
        <v>11</v>
      </c>
      <c r="H48" s="75">
        <v>4</v>
      </c>
      <c r="I48" s="52">
        <v>11</v>
      </c>
      <c r="J48" s="76">
        <v>3</v>
      </c>
      <c r="K48" s="52">
        <v>11</v>
      </c>
      <c r="L48" s="76">
        <v>5</v>
      </c>
      <c r="M48" s="52"/>
      <c r="N48" s="76"/>
      <c r="O48" s="77">
        <v>3</v>
      </c>
      <c r="P48" s="78">
        <v>1</v>
      </c>
      <c r="Q48" s="79" t="s">
        <v>177</v>
      </c>
    </row>
    <row r="49" spans="1:17" ht="19.5" customHeight="1" thickBot="1">
      <c r="A49" s="149"/>
      <c r="B49" s="150" t="s">
        <v>60</v>
      </c>
      <c r="C49" s="151" t="str">
        <f>IF(C19=0,"",(C19))</f>
        <v>Rüfenacht</v>
      </c>
      <c r="D49" s="151" t="str">
        <f>IF(C21=0,"",(C21))</f>
        <v>Hild</v>
      </c>
      <c r="E49" s="152">
        <v>4</v>
      </c>
      <c r="F49" s="153">
        <v>11</v>
      </c>
      <c r="G49" s="152">
        <v>11</v>
      </c>
      <c r="H49" s="153">
        <v>13</v>
      </c>
      <c r="I49" s="154">
        <v>9</v>
      </c>
      <c r="J49" s="155">
        <v>11</v>
      </c>
      <c r="K49" s="154"/>
      <c r="L49" s="155"/>
      <c r="M49" s="154"/>
      <c r="N49" s="155"/>
      <c r="O49" s="154">
        <v>0</v>
      </c>
      <c r="P49" s="169">
        <v>3</v>
      </c>
      <c r="Q49" s="158" t="s">
        <v>175</v>
      </c>
    </row>
    <row r="50" spans="1:17" ht="19.5" customHeight="1" thickTop="1">
      <c r="A50" s="159"/>
      <c r="B50" s="160" t="s">
        <v>19</v>
      </c>
      <c r="C50" s="161" t="str">
        <f>IF(C15=0,"",(C15))</f>
        <v>Abshir M.</v>
      </c>
      <c r="D50" s="161" t="str">
        <f>IF(C16=0,"",(C16))</f>
        <v>Pelen</v>
      </c>
      <c r="E50" s="162">
        <v>12</v>
      </c>
      <c r="F50" s="163">
        <v>10</v>
      </c>
      <c r="G50" s="162">
        <v>7</v>
      </c>
      <c r="H50" s="163">
        <v>11</v>
      </c>
      <c r="I50" s="164">
        <v>11</v>
      </c>
      <c r="J50" s="165">
        <v>7</v>
      </c>
      <c r="K50" s="164">
        <v>5</v>
      </c>
      <c r="L50" s="165">
        <v>11</v>
      </c>
      <c r="M50" s="164">
        <v>9</v>
      </c>
      <c r="N50" s="165">
        <v>11</v>
      </c>
      <c r="O50" s="166">
        <v>2</v>
      </c>
      <c r="P50" s="167">
        <v>3</v>
      </c>
      <c r="Q50" s="168" t="s">
        <v>182</v>
      </c>
    </row>
    <row r="51" spans="1:17" ht="19.5" customHeight="1">
      <c r="A51" s="72"/>
      <c r="B51" s="15" t="s">
        <v>18</v>
      </c>
      <c r="C51" s="95" t="str">
        <f>IF(C17=0,"",(C17))</f>
        <v>Van Dongen</v>
      </c>
      <c r="D51" s="95" t="str">
        <f>IF(C18=0,"",(C18))</f>
        <v>Leuba</v>
      </c>
      <c r="E51" s="18">
        <v>8</v>
      </c>
      <c r="F51" s="19">
        <v>11</v>
      </c>
      <c r="G51" s="18">
        <v>10</v>
      </c>
      <c r="H51" s="19">
        <v>12</v>
      </c>
      <c r="I51" s="20">
        <v>11</v>
      </c>
      <c r="J51" s="21">
        <v>9</v>
      </c>
      <c r="K51" s="20">
        <v>10</v>
      </c>
      <c r="L51" s="21">
        <v>12</v>
      </c>
      <c r="M51" s="20"/>
      <c r="N51" s="21"/>
      <c r="O51" s="20">
        <v>1</v>
      </c>
      <c r="P51" s="25">
        <v>3</v>
      </c>
      <c r="Q51" s="24" t="s">
        <v>177</v>
      </c>
    </row>
    <row r="52" spans="1:17" ht="19.5" customHeight="1">
      <c r="A52" s="80"/>
      <c r="B52" s="26" t="s">
        <v>53</v>
      </c>
      <c r="C52" s="97" t="str">
        <f>IF(C19=0,"",(C19))</f>
        <v>Rüfenacht</v>
      </c>
      <c r="D52" s="97" t="str">
        <f>IF(C20=0,"",(C20))</f>
        <v>Panzera</v>
      </c>
      <c r="E52" s="27">
        <v>3</v>
      </c>
      <c r="F52" s="28">
        <v>11</v>
      </c>
      <c r="G52" s="27">
        <v>6</v>
      </c>
      <c r="H52" s="28">
        <v>11</v>
      </c>
      <c r="I52" s="29">
        <v>8</v>
      </c>
      <c r="J52" s="30">
        <v>11</v>
      </c>
      <c r="K52" s="29"/>
      <c r="L52" s="30"/>
      <c r="M52" s="29"/>
      <c r="N52" s="30"/>
      <c r="O52" s="29">
        <v>0</v>
      </c>
      <c r="P52" s="31">
        <v>3</v>
      </c>
      <c r="Q52" s="32" t="s">
        <v>176</v>
      </c>
    </row>
    <row r="53" spans="1:17" ht="19.5" customHeight="1" thickBot="1">
      <c r="A53" s="81"/>
      <c r="B53" s="33" t="s">
        <v>69</v>
      </c>
      <c r="C53" s="98" t="str">
        <f>IF(C21=0,"",(C21))</f>
        <v>Hild</v>
      </c>
      <c r="D53" s="98">
        <f>IF(C22=0,"",(C22))</f>
      </c>
      <c r="E53" s="34"/>
      <c r="F53" s="35"/>
      <c r="G53" s="36"/>
      <c r="H53" s="35"/>
      <c r="I53" s="37"/>
      <c r="J53" s="38"/>
      <c r="K53" s="37"/>
      <c r="L53" s="38"/>
      <c r="M53" s="37"/>
      <c r="N53" s="38"/>
      <c r="O53" s="39"/>
      <c r="P53" s="40"/>
      <c r="Q53" s="41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5" ht="15.75">
      <c r="C55" s="7"/>
      <c r="D55" s="7"/>
      <c r="E55" s="7"/>
    </row>
    <row r="56" s="82" customFormat="1" ht="18" customHeight="1"/>
    <row r="57" s="82" customFormat="1" ht="18" customHeight="1"/>
    <row r="58" s="82" customFormat="1" ht="18" customHeight="1"/>
    <row r="59" s="82" customFormat="1" ht="18" customHeight="1"/>
    <row r="60" s="82" customFormat="1" ht="18" customHeight="1"/>
    <row r="61" s="82" customFormat="1" ht="18" customHeight="1"/>
    <row r="62" s="82" customFormat="1" ht="18" customHeight="1"/>
    <row r="63" s="82" customFormat="1" ht="18" customHeight="1"/>
    <row r="64" s="82" customFormat="1" ht="18" customHeight="1"/>
  </sheetData>
  <mergeCells count="46">
    <mergeCell ref="F13:I13"/>
    <mergeCell ref="J13:M13"/>
    <mergeCell ref="N13:O13"/>
    <mergeCell ref="H14:I14"/>
    <mergeCell ref="L14:M14"/>
    <mergeCell ref="N14:O14"/>
    <mergeCell ref="P14:Q14"/>
    <mergeCell ref="H15:I15"/>
    <mergeCell ref="L15:M15"/>
    <mergeCell ref="N15:O15"/>
    <mergeCell ref="P15:Q15"/>
    <mergeCell ref="H16:I16"/>
    <mergeCell ref="L16:M16"/>
    <mergeCell ref="N16:O16"/>
    <mergeCell ref="P16:Q16"/>
    <mergeCell ref="H17:I17"/>
    <mergeCell ref="L17:M17"/>
    <mergeCell ref="N17:O17"/>
    <mergeCell ref="P17:Q17"/>
    <mergeCell ref="H18:I18"/>
    <mergeCell ref="L18:M18"/>
    <mergeCell ref="N18:O18"/>
    <mergeCell ref="P18:Q18"/>
    <mergeCell ref="H19:I19"/>
    <mergeCell ref="L19:M19"/>
    <mergeCell ref="N19:O19"/>
    <mergeCell ref="P19:Q19"/>
    <mergeCell ref="P22:Q22"/>
    <mergeCell ref="H20:I20"/>
    <mergeCell ref="L20:M20"/>
    <mergeCell ref="N20:O20"/>
    <mergeCell ref="P20:Q20"/>
    <mergeCell ref="C25:D25"/>
    <mergeCell ref="E25:F25"/>
    <mergeCell ref="G25:H25"/>
    <mergeCell ref="I25:J25"/>
    <mergeCell ref="K25:L25"/>
    <mergeCell ref="M25:N25"/>
    <mergeCell ref="O25:P25"/>
    <mergeCell ref="H21:I21"/>
    <mergeCell ref="L21:M21"/>
    <mergeCell ref="N21:O21"/>
    <mergeCell ref="P21:Q21"/>
    <mergeCell ref="H22:I22"/>
    <mergeCell ref="L22:M22"/>
    <mergeCell ref="N22:O22"/>
  </mergeCells>
  <printOptions/>
  <pageMargins left="0.3937007874015748" right="0.31496062992125984" top="0.6692913385826772" bottom="0.6299212598425197" header="0.31496062992125984" footer="0.3937007874015748"/>
  <pageSetup blackAndWhite="1" horizontalDpi="300" verticalDpi="300" orientation="portrait" paperSize="9" scale="75" r:id="rId1"/>
  <headerFooter alignWithMargins="0">
    <oddFooter>&amp;L&amp;8&amp;F&amp;C&amp;8&amp;A&amp;R&amp;8Page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S4" sqref="S4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5.00390625" style="0" customWidth="1"/>
    <col min="21" max="21" width="4.7109375" style="0" customWidth="1"/>
    <col min="22" max="22" width="4.42187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3" t="s">
        <v>138</v>
      </c>
      <c r="T3" s="183" t="s">
        <v>139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3" t="s">
        <v>132</v>
      </c>
      <c r="T4" s="183" t="s">
        <v>133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141</v>
      </c>
      <c r="T5" s="183" t="s">
        <v>142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1" t="s">
        <v>117</v>
      </c>
      <c r="T6" s="181" t="s">
        <v>118</v>
      </c>
      <c r="U6" s="86"/>
      <c r="V6" s="86"/>
    </row>
    <row r="7" spans="3:22" ht="18.75" customHeight="1" thickBot="1">
      <c r="C7" s="57" t="s">
        <v>40</v>
      </c>
      <c r="D7" s="180" t="s">
        <v>112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1" t="s">
        <v>150</v>
      </c>
      <c r="T7" s="181" t="s">
        <v>151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1" t="s">
        <v>119</v>
      </c>
      <c r="T8" s="181" t="s">
        <v>120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3" t="s">
        <v>115</v>
      </c>
      <c r="T9" s="183" t="s">
        <v>116</v>
      </c>
      <c r="U9" s="86"/>
      <c r="V9" s="86"/>
    </row>
    <row r="10" spans="18:22" ht="13.5" thickBot="1">
      <c r="R10" s="84" t="s">
        <v>70</v>
      </c>
      <c r="S10" s="193"/>
      <c r="T10" s="193"/>
      <c r="U10" s="86"/>
      <c r="V10" s="86"/>
    </row>
    <row r="11" spans="1:17" ht="16.5" thickBot="1">
      <c r="A11" s="1"/>
      <c r="B11" s="1"/>
      <c r="C11" s="60" t="s">
        <v>36</v>
      </c>
      <c r="D11" s="61">
        <v>3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1" t="s">
        <v>117</v>
      </c>
      <c r="D15" s="181" t="s">
        <v>118</v>
      </c>
      <c r="E15" s="189">
        <v>3</v>
      </c>
      <c r="F15" s="89">
        <f>IF(SUM(E26+G26+I26+K26+M26+E30+G30+I30+K30+M30+E34+G34+I34+K34+M34+E38+G38+I38+K38+M38+E42+G42+I42+K42+M42+E46+G46+I46+K46+M46+E50+G50+I50+K50+M50)=0,"",SUM(E26+G26+I26+K26+M26+E30+G30+I30+K30+M30+E34+G34+I34+K34+M34+E38+G38+I38+K38+M38+E42+G42+I42+K42+M42+E46+G46+I46+K46+M46+E50+G50+I50+K50+M50))</f>
        <v>177</v>
      </c>
      <c r="G15" s="90">
        <f>IF(SUM(F26+H26+J26+L26+N26+F30+H30+J30+L30+N30+F34+H34+J34+L34+N34+F38+H38+J38+L38+N38+F42+H42+J42+L42+N42+F46+H46+J46+L46+N46+F50+H50+J50+L50+N50)=0,"",SUM(F26+H26+J26+L26+N26+F30+H30+J30+L30+N30+F34+H34+J34+L34+N34+F38+H38+J38+L38+N38+F42+H42+J42+L42+N42+F46+H46+J46+L46+N46+F50+H50+J50+L50+N50))</f>
        <v>212</v>
      </c>
      <c r="H15" s="218">
        <f>IF(SUM(SUM(F15/G15))=0,"",SUM(F15/G15))</f>
        <v>0.8349056603773585</v>
      </c>
      <c r="I15" s="219"/>
      <c r="J15" s="91">
        <f>IF(SUM(O26,O30,O34,O38,O42,O46,O50)=0,"",SUM(O26,O30,O34,O38,O42,O46,O50))</f>
        <v>10</v>
      </c>
      <c r="K15" s="92">
        <f>IF(SUM(P26,P30,P34,P38,P42,P46,P50)=0,"",SUM(P26,P30,P34,P38,P42,P46,P50))</f>
        <v>12</v>
      </c>
      <c r="L15" s="220">
        <f aca="true" t="shared" si="0" ref="L15:L22">SUM(J15/K15)</f>
        <v>0.8333333333333334</v>
      </c>
      <c r="M15" s="219"/>
      <c r="N15" s="221">
        <f aca="true" t="shared" si="1" ref="N15:N22">IF(SUM(E15*2)=0,"",SUM(E15*2))</f>
        <v>6</v>
      </c>
      <c r="O15" s="222"/>
      <c r="P15" s="223">
        <v>4</v>
      </c>
      <c r="Q15" s="224"/>
    </row>
    <row r="16" spans="1:17" ht="19.5" customHeight="1">
      <c r="A16" s="71" t="s">
        <v>8</v>
      </c>
      <c r="B16" s="11"/>
      <c r="C16" s="181" t="s">
        <v>119</v>
      </c>
      <c r="D16" s="181" t="s">
        <v>120</v>
      </c>
      <c r="E16" s="189">
        <v>1</v>
      </c>
      <c r="F16" s="119">
        <f>IF(SUM(E27+G27+I27+K27+M27+E31+G31+I31+K31+M31+E35+G35+I35+K35+M35+E39+G39+I39+K39+M39+E43+G43+I43+K43+M43+E47+G47+I47+K47+M47+F50+H50+J50+L50+N50)=0,"",(SUM(E27+G27+I27+K27+M27+E31+G31+I31+K31+M31+E35+G35+I35+K35+M35+E39+G39+I39+K39+M39+E43+G43+I43+K43+M43+E47+G47+I47+K47+M47+F50+H50+J50+L50+N50)))</f>
        <v>141</v>
      </c>
      <c r="G16" s="120">
        <f>IF(SUM(F27+H27+J27+L27+N27+F31+H31+J31+L31+N31+F35+H35+J35+L35+N35+F39+H39+J39+L39+N39+F43+H43+J43+L43+N43+F47+H47+J47+L47+N47+E50+G50+I50+K50+M50)=0,"",SUM(F27+H27+J27+L27+N27+F31+H31+J31+L31+N31+F35+H35+J35+L35+N35+F39+H39+J39+L39+N39+F43+H43+J43+L43+N43+F47+H47+J47+L47+N47+E50+G50+I50+K50+M50))</f>
        <v>205</v>
      </c>
      <c r="H16" s="206">
        <f aca="true" t="shared" si="2" ref="H16:H22">SUM(F16/G16)</f>
        <v>0.6878048780487804</v>
      </c>
      <c r="I16" s="203"/>
      <c r="J16" s="91">
        <f>IF(SUM(O27,O31,O35,O39,O43,O47,P50)=0,"",SUM(O27,O31,O35,O39,O43,O47,P50))</f>
        <v>4</v>
      </c>
      <c r="K16" s="93">
        <f>IF(SUM(P27,P31,P35,P39,P43,P47,O50)=0,"",SUM(P27,P31,P35,P39,P43,P47,O50))</f>
        <v>15</v>
      </c>
      <c r="L16" s="202">
        <f t="shared" si="0"/>
        <v>0.26666666666666666</v>
      </c>
      <c r="M16" s="203"/>
      <c r="N16" s="204">
        <f t="shared" si="1"/>
        <v>2</v>
      </c>
      <c r="O16" s="205"/>
      <c r="P16" s="200">
        <v>6</v>
      </c>
      <c r="Q16" s="225"/>
    </row>
    <row r="17" spans="1:17" ht="19.5" customHeight="1">
      <c r="A17" s="71" t="s">
        <v>9</v>
      </c>
      <c r="B17" s="11"/>
      <c r="C17" s="181" t="s">
        <v>150</v>
      </c>
      <c r="D17" s="181" t="s">
        <v>151</v>
      </c>
      <c r="E17" s="189">
        <v>2</v>
      </c>
      <c r="F17" s="119">
        <f>IF(SUM(E28+G28+I28+K28+M28+E32+G32+I32+K32+M32+E36+G36+I36+K36+M36+E40+G40+I40+K40+M40+F43+H43+J43+L43+N43+F46+H46+J46+L46+N46+E51+G51+I51+K51+M51)=0,"",SUM(E28+G28+I28+K28+M28+E32+G32+I32+K32+M32+E36+G36+I36+K36+M36+E40+G40+I40+K40+M40+F43+H43+J43+L43+N43+F46+H46+J46+L46+N46+E51+G51+I51+K51+M51))</f>
        <v>235</v>
      </c>
      <c r="G17" s="120">
        <f>IF(SUM(F28+H28+J28+L28+N28+F32+H32+J32+L32+N32+F36+H36+J36+L36+N36+F40+H40+J40+L40+N40+E43+G43+I43+K43+M43+E46+G46+I46+K46+M46+F51+H51+J51+L51+N51)=0,"",SUM(F28+H28+J28+L28+N28+F32+H32+J32+L32+N32+F36+H36+J36+L36+N36+F40+H40+J40+L40+N40+E43+G43+I43+K43+M43+E46+G46+I46+K46+M46+F51+H51+J51+L51+N51))</f>
        <v>220</v>
      </c>
      <c r="H17" s="206">
        <f t="shared" si="2"/>
        <v>1.0681818181818181</v>
      </c>
      <c r="I17" s="203"/>
      <c r="J17" s="91">
        <f>IF(SUM(O28,O32,O40,P43,P46,O51)=0,"",SUM(O28,O32,O40,P43,P46,O51))</f>
        <v>12</v>
      </c>
      <c r="K17" s="93">
        <f>IF(SUM(P28,P32,P36,P40,O43,O46,P51)=0,"",SUM(P28,P32,P36,P40,O43,O46,P51))</f>
        <v>12</v>
      </c>
      <c r="L17" s="202">
        <f t="shared" si="0"/>
        <v>1</v>
      </c>
      <c r="M17" s="203"/>
      <c r="N17" s="204">
        <f t="shared" si="1"/>
        <v>4</v>
      </c>
      <c r="O17" s="205"/>
      <c r="P17" s="200">
        <v>5</v>
      </c>
      <c r="Q17" s="225"/>
    </row>
    <row r="18" spans="1:17" ht="19.5" customHeight="1">
      <c r="A18" s="71" t="s">
        <v>10</v>
      </c>
      <c r="B18" s="11"/>
      <c r="C18" s="183" t="s">
        <v>115</v>
      </c>
      <c r="D18" s="183" t="s">
        <v>116</v>
      </c>
      <c r="E18" s="189">
        <v>0</v>
      </c>
      <c r="F18" s="119">
        <f>IF(SUM(E29+G29+I29+K29+M29+E33+G33+I33+K33+M33+E37+G37+I37+K37+M37+F39+H39+J39+L39+N39+F42+H42+J42+L42+N42+E48+G48+I48+K48+M48+F51+H51+J51+L51+N51)=0,"",SUM(E29+G29+I29+K29+M29+E33+G33+I33+K33+M33+E37+G37+I37+K37+M37+F39+H39+J39+L39+N39+F42+H42+J42+L42+N42+E48+G48+I48+K48+M48+F51+H51+J51+L51+N51))</f>
        <v>118</v>
      </c>
      <c r="G18" s="120">
        <f>IF(SUM(F29+H29+J29+L29+N29+F33+H33+J33+L33+N33+F37+H37+J37+L37+N37+E39+G39+I39+K39+M39+E42+G42+I42+K42+M42+F48+H48+J48+L48+N48+E51+G51+I51+K51+M51)=0,"",SUM(F29+H29+J29+L29+N29+F33+H33+J33+L33+N33+F37+H37+J37+L37+N37+E39+G39+I39+K39+M39+E42+G42+I42+K42+M42+F48+H48+J48+L48+N48+E51+G51+I51+K51+M51))</f>
        <v>208</v>
      </c>
      <c r="H18" s="206">
        <f t="shared" si="2"/>
        <v>0.5673076923076923</v>
      </c>
      <c r="I18" s="203"/>
      <c r="J18" s="91">
        <f>IF(SUM(M29,M33,M37,N39,N42,M48,N51)=0,"",SUM(M29,M33,M37,N39,N42,M48,N51))</f>
      </c>
      <c r="K18" s="93">
        <f>IF(SUM(P29,P33,P37,O39,O42,P48,O51)=0,"",SUM(P29,P33,P37,O39,O42,P48,O51))</f>
        <v>18</v>
      </c>
      <c r="L18" s="202" t="e">
        <f t="shared" si="0"/>
        <v>#VALUE!</v>
      </c>
      <c r="M18" s="203"/>
      <c r="N18" s="204">
        <f t="shared" si="1"/>
      </c>
      <c r="O18" s="205"/>
      <c r="P18" s="200">
        <v>7</v>
      </c>
      <c r="Q18" s="225"/>
    </row>
    <row r="19" spans="1:17" ht="19.5" customHeight="1">
      <c r="A19" s="99" t="s">
        <v>41</v>
      </c>
      <c r="B19" s="100"/>
      <c r="C19" s="183" t="s">
        <v>132</v>
      </c>
      <c r="D19" s="183" t="s">
        <v>133</v>
      </c>
      <c r="E19" s="190">
        <v>5</v>
      </c>
      <c r="F19" s="121">
        <f>IF(SUM(F29+H29+J29+L29+N29+F32+H32+J32+L32+N32+F35+H35+J35+L35+N35+F38+H38+J38+L38+N38+E44+G44+I44+K44+M44+E49+G49+I49+K49+M49+E52+G52+I52+K52+M52)=0,"",SUM(F29+H29+J29+L29+N29+F32+H32+J32+L32+N32+F35+H35+J35+L35+N35+F38+H38+J38+L38+N38+E44+G44+I44+K44+M44+E49+G49+I49+K49+M49+E52+G52+I52+K52+M52))</f>
        <v>220</v>
      </c>
      <c r="G19" s="122">
        <f>IF(SUM(E29+G29+I29+K29+M29+E32+G32+I32+K32+M32+E35+G35+I35+K35+M35+E38+G38+I38+K38+M38+F44+H44+J44+L44+N44+F49+H49+J49+L49+N49+F52+H52+J52+L52+N52)=0,"",SUM(E29+G29+I29+K29+M29+E32+G32+I32+K32+M32+E35+G35+I35+K35+M35+E38+G38+I38+K38+M38+F44+H44+J44+L44+N44+F49+H49+J49+L49+N49+F52+H52+J52+L52+N52))</f>
        <v>140</v>
      </c>
      <c r="H19" s="206">
        <f t="shared" si="2"/>
        <v>1.5714285714285714</v>
      </c>
      <c r="I19" s="226"/>
      <c r="J19" s="103">
        <f>IF(SUM(P29,P32,P35,P38,O44,O49,O52)=0,"",SUM(P29,P32,P35,P38,O44,O49,O52))</f>
        <v>17</v>
      </c>
      <c r="K19" s="104">
        <f>IF(SUM(O29,O32,O35,O38,P44,P49,P52)=0,"",SUM(O29,O32,O35,O38,P44,P49,P52))</f>
        <v>4</v>
      </c>
      <c r="L19" s="202">
        <f t="shared" si="0"/>
        <v>4.25</v>
      </c>
      <c r="M19" s="227"/>
      <c r="N19" s="204">
        <f t="shared" si="1"/>
        <v>10</v>
      </c>
      <c r="O19" s="205"/>
      <c r="P19" s="200">
        <v>2</v>
      </c>
      <c r="Q19" s="229"/>
    </row>
    <row r="20" spans="1:17" ht="19.5" customHeight="1">
      <c r="A20" s="114" t="s">
        <v>48</v>
      </c>
      <c r="B20" s="115"/>
      <c r="C20" s="183" t="s">
        <v>138</v>
      </c>
      <c r="D20" s="183" t="s">
        <v>139</v>
      </c>
      <c r="E20" s="191">
        <v>6</v>
      </c>
      <c r="F20" s="123">
        <f>IF(SUM(F28+H28+J28+L28+N28+F31+H31+J31+L31+N31+F34+H34+J34+L34+N34+E41+G41+I41+K41+M41+E45+G45+I45+K45+M45+F48+H48+J48+L48+N48+F52+H52+J52+L52+N52)=0,"",SUM(F28+H28+J28+L28+N28+F31+H31+J31+L31+N31+F34+H34+J34+L34+N34+E41+G41+I41+K41+M41+E45+G45+I45+K45+M45+F48+H48+J48+L48+N48+F52+H52+J52+L52+N52))</f>
        <v>250</v>
      </c>
      <c r="G20" s="124">
        <f>IF(SUM(E28+G28+I28+K28+M28+E31+G31+I31+K31+M31+E34+G34+I34+K34+M34+F41+H41+J41+L41+N41+F45+H45+J45+L45+N45+E48+G48+I48+K48+M48+E52+G52+I52+K52+M52)=0,"",SUM(E28+G28+I28+K28+M28+E31+G31+I31+K31+M31+E34+G34+I34+K34+M34+F41+H41+J41+L41+N41+F45+H45+J45+L45+N45+E48+G48+I48+K48+M48+E52+G52+I52+K52+M52))</f>
        <v>173</v>
      </c>
      <c r="H20" s="206">
        <f t="shared" si="2"/>
        <v>1.4450867052023122</v>
      </c>
      <c r="I20" s="203"/>
      <c r="J20" s="118">
        <f>IF(SUM(P28,P31,P34,O41,O45,P48,P52)=0,"",SUM(P28,P31,P34,O41,O45,P48,P52))</f>
        <v>18</v>
      </c>
      <c r="K20" s="105">
        <f>IF(SUM(O28,O31,O34,P41,P45,O48,O52)=0,"",SUM(O28,O31,O34,P41,P45,O48,O52))</f>
        <v>5</v>
      </c>
      <c r="L20" s="202">
        <f t="shared" si="0"/>
        <v>3.6</v>
      </c>
      <c r="M20" s="203"/>
      <c r="N20" s="204">
        <f t="shared" si="1"/>
        <v>12</v>
      </c>
      <c r="O20" s="205"/>
      <c r="P20" s="200">
        <v>1</v>
      </c>
      <c r="Q20" s="225"/>
    </row>
    <row r="21" spans="1:17" ht="19.5" customHeight="1">
      <c r="A21" s="114" t="s">
        <v>4</v>
      </c>
      <c r="B21" s="115"/>
      <c r="C21" s="183" t="s">
        <v>141</v>
      </c>
      <c r="D21" s="183" t="s">
        <v>142</v>
      </c>
      <c r="E21" s="191">
        <v>4</v>
      </c>
      <c r="F21" s="123">
        <f>IF(SUM(F27+H27+J27+L27+N27+F30+H30+J30+L30+N30+F37+H37+J37+L37+N37+F40+H40+J40+L40+N40+F45+H45+J45+L45+N45+F49+H49+J49+L49+N49+E53+G53+I53+K53+M53)=0,"",SUM(F27+H27+J27+L27+N27+F30+H30+J30+L30+N30+F37+H37+J37+L37+N37+F40+H40+J40+L40+N40+F45+H45+J45+L45+N45+F49+H49+J49+L49+N49+E53+G53+I53+K53+M53))</f>
        <v>199</v>
      </c>
      <c r="G21" s="124">
        <f>IF(SUM(E27+G27+I27+K27+M27+E30+G30+I30+K30+M30+E37+G37+I37+K37+M37+E40+G40+I40+K40+M40+E45+G45+I45+K45+M45+E49+G49+I49+K49+M49+F53+H53+J53+L53+N53)=0,"",SUM(E27+G27+I27+K27+M27+E30+G30+I30+K30+M30+E37+G37+I37+K37+M37+E40+G40+I40+K40+M40+E45+G45+I45+K45+M45+E49+G49+I49+K49+M49+F53+H53+J53+L53+N53))</f>
        <v>182</v>
      </c>
      <c r="H21" s="206">
        <f t="shared" si="2"/>
        <v>1.0934065934065933</v>
      </c>
      <c r="I21" s="203"/>
      <c r="J21" s="118">
        <f>IF(SUM(P27,P30,P37,P40,P45,P49,O53)=0,"",SUM(P27,P30,P37,P40,P45,P49,O53))</f>
        <v>13</v>
      </c>
      <c r="K21" s="105">
        <f>IF(SUM(O27,O30,O37,O40,O45,O49,P53)=0,"",SUM(O27,O30,O37,O40,O45,O49,P53))</f>
        <v>8</v>
      </c>
      <c r="L21" s="202">
        <f t="shared" si="0"/>
        <v>1.625</v>
      </c>
      <c r="M21" s="203"/>
      <c r="N21" s="204">
        <f t="shared" si="1"/>
        <v>8</v>
      </c>
      <c r="O21" s="205"/>
      <c r="P21" s="200">
        <v>3</v>
      </c>
      <c r="Q21" s="229"/>
    </row>
    <row r="22" spans="1:17" ht="19.5" customHeight="1" thickBot="1">
      <c r="A22" s="106" t="s">
        <v>62</v>
      </c>
      <c r="B22" s="107"/>
      <c r="C22" s="181"/>
      <c r="D22" s="181"/>
      <c r="E22" s="192"/>
      <c r="F22" s="125">
        <f>IF(SUM(F26+H26+J26+L26+N26+F33+H33+J33+L33+N33+F36+H36+J36+L36+N36+F41+H41+J41+L41+N41+F44+H44+J44+L44+N44+F47+H47+J47+L47+N47+F53+H53+J53+L53+N53)=0,"",SUM(F26+H26+J26+L26+N26+F33+H33+J33+L33+N33+F36+H36+J36+L36+N36+F41+H41+J41+L41+N41+F44+H44+J44+L44+N44+F47+H47+J47+L47+N47+F53+H53+J53+L53+N53))</f>
      </c>
      <c r="G22" s="126">
        <f>IF(SUM(E26+G26+I26+K26+M26+E33+G33+I33+K33+M33+E36+G36+I36+K36+M36+E41+G41+I41+K41+M41+E44+G44+I44+K44+M44+E47+G47+I47+K47+M47+E53+G53+I53+K53+M53)=0,"",SUM(E26+G26+I26+K26+M26+E33+G33+I33+K33+M33+E36+G36+I36+K36+M36+E41+G41+I41+K41+M41+E44+G44+I44+K44+M44+E47+G47+I47+K47+M47+E53+G53+I53+K53+M53))</f>
      </c>
      <c r="H22" s="230" t="e">
        <f t="shared" si="2"/>
        <v>#VALUE!</v>
      </c>
      <c r="I22" s="194"/>
      <c r="J22" s="112">
        <f>IF(SUM(P26,P33,P36,P41,P44,P47,P53)=0,"",SUM(P26,P33,P36,P41,P44,P47,P53))</f>
      </c>
      <c r="K22" s="113">
        <f>IF(SUM(O26,O33,O36,O41,O44,O47,O53)=0,"",SUM(O26,O33,O36,O41,O44,O47,O53))</f>
      </c>
      <c r="L22" s="195" t="e">
        <f t="shared" si="0"/>
        <v>#VALUE!</v>
      </c>
      <c r="M22" s="194"/>
      <c r="N22" s="236">
        <f t="shared" si="1"/>
      </c>
      <c r="O22" s="237"/>
      <c r="P22" s="198"/>
      <c r="Q22" s="231"/>
    </row>
    <row r="23" spans="1:17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9.5" customHeight="1" thickBot="1">
      <c r="A24" s="43" t="s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7" t="s">
        <v>21</v>
      </c>
      <c r="B25" s="48" t="s">
        <v>12</v>
      </c>
      <c r="C25" s="233" t="s">
        <v>13</v>
      </c>
      <c r="D25" s="235"/>
      <c r="E25" s="233" t="s">
        <v>22</v>
      </c>
      <c r="F25" s="235"/>
      <c r="G25" s="233" t="s">
        <v>23</v>
      </c>
      <c r="H25" s="235"/>
      <c r="I25" s="233" t="s">
        <v>24</v>
      </c>
      <c r="J25" s="235"/>
      <c r="K25" s="232" t="s">
        <v>25</v>
      </c>
      <c r="L25" s="232"/>
      <c r="M25" s="232" t="s">
        <v>26</v>
      </c>
      <c r="N25" s="232"/>
      <c r="O25" s="233" t="s">
        <v>27</v>
      </c>
      <c r="P25" s="234"/>
      <c r="Q25" s="49" t="s">
        <v>20</v>
      </c>
    </row>
    <row r="26" spans="1:17" ht="19.5" customHeight="1">
      <c r="A26" s="72"/>
      <c r="B26" s="15" t="s">
        <v>63</v>
      </c>
      <c r="C26" s="94" t="str">
        <f>IF(C15=0,"",(C15))</f>
        <v>Baer</v>
      </c>
      <c r="D26" s="94">
        <f>IF(C22=0,"",(C22))</f>
      </c>
      <c r="E26" s="16"/>
      <c r="F26" s="17"/>
      <c r="G26" s="18"/>
      <c r="H26" s="19"/>
      <c r="I26" s="20"/>
      <c r="J26" s="21"/>
      <c r="K26" s="20"/>
      <c r="L26" s="21"/>
      <c r="M26" s="20"/>
      <c r="N26" s="21"/>
      <c r="O26" s="22"/>
      <c r="P26" s="23"/>
      <c r="Q26" s="24"/>
    </row>
    <row r="27" spans="1:17" ht="19.5" customHeight="1">
      <c r="A27" s="72"/>
      <c r="B27" s="15" t="s">
        <v>55</v>
      </c>
      <c r="C27" s="95" t="str">
        <f>IF(C16=0,"",(C16))</f>
        <v>Papace</v>
      </c>
      <c r="D27" s="95" t="str">
        <f>IF(C21=0,"",(C21))</f>
        <v>Benoit</v>
      </c>
      <c r="E27" s="18">
        <v>10</v>
      </c>
      <c r="F27" s="19">
        <v>12</v>
      </c>
      <c r="G27" s="18">
        <v>7</v>
      </c>
      <c r="H27" s="19">
        <v>11</v>
      </c>
      <c r="I27" s="20">
        <v>3</v>
      </c>
      <c r="J27" s="21">
        <v>11</v>
      </c>
      <c r="K27" s="20"/>
      <c r="L27" s="21"/>
      <c r="M27" s="20"/>
      <c r="N27" s="21"/>
      <c r="O27" s="73">
        <v>0</v>
      </c>
      <c r="P27" s="23">
        <v>3</v>
      </c>
      <c r="Q27" s="24" t="s">
        <v>175</v>
      </c>
    </row>
    <row r="28" spans="1:17" ht="19.5" customHeight="1">
      <c r="A28" s="72"/>
      <c r="B28" s="15" t="s">
        <v>51</v>
      </c>
      <c r="C28" s="95" t="str">
        <f>IF(C17=0,"",(C17))</f>
        <v>Vurlod</v>
      </c>
      <c r="D28" s="95" t="str">
        <f>IF(C20=0,"",(C20))</f>
        <v>Jacot</v>
      </c>
      <c r="E28" s="18">
        <v>15</v>
      </c>
      <c r="F28" s="19">
        <v>13</v>
      </c>
      <c r="G28" s="18">
        <v>11</v>
      </c>
      <c r="H28" s="19">
        <v>8</v>
      </c>
      <c r="I28" s="20">
        <v>3</v>
      </c>
      <c r="J28" s="21">
        <v>11</v>
      </c>
      <c r="K28" s="20">
        <v>10</v>
      </c>
      <c r="L28" s="21">
        <v>12</v>
      </c>
      <c r="M28" s="20">
        <v>10</v>
      </c>
      <c r="N28" s="21">
        <v>12</v>
      </c>
      <c r="O28" s="73">
        <v>2</v>
      </c>
      <c r="P28" s="23">
        <v>3</v>
      </c>
      <c r="Q28" s="24" t="s">
        <v>176</v>
      </c>
    </row>
    <row r="29" spans="1:17" ht="19.5" customHeight="1" thickBot="1">
      <c r="A29" s="129"/>
      <c r="B29" s="130" t="s">
        <v>45</v>
      </c>
      <c r="C29" s="131" t="str">
        <f>IF(C18=0,"",(C18))</f>
        <v>Göksungur</v>
      </c>
      <c r="D29" s="131" t="str">
        <f>IF(C19=0,"",(C19))</f>
        <v>Wälti</v>
      </c>
      <c r="E29" s="132">
        <v>6</v>
      </c>
      <c r="F29" s="133">
        <v>11</v>
      </c>
      <c r="G29" s="132">
        <v>1</v>
      </c>
      <c r="H29" s="133">
        <v>11</v>
      </c>
      <c r="I29" s="134">
        <v>6</v>
      </c>
      <c r="J29" s="135">
        <v>11</v>
      </c>
      <c r="K29" s="134"/>
      <c r="L29" s="135"/>
      <c r="M29" s="134"/>
      <c r="N29" s="135"/>
      <c r="O29" s="136">
        <v>0</v>
      </c>
      <c r="P29" s="137">
        <v>3</v>
      </c>
      <c r="Q29" s="138" t="s">
        <v>180</v>
      </c>
    </row>
    <row r="30" spans="1:17" ht="19.5" customHeight="1" thickTop="1">
      <c r="A30" s="139"/>
      <c r="B30" s="140" t="s">
        <v>56</v>
      </c>
      <c r="C30" s="141" t="str">
        <f>IF(C15=0,"",(C15))</f>
        <v>Baer</v>
      </c>
      <c r="D30" s="141" t="str">
        <f>IF(C21=0,"",(C21))</f>
        <v>Benoit</v>
      </c>
      <c r="E30" s="142">
        <v>9</v>
      </c>
      <c r="F30" s="143">
        <v>11</v>
      </c>
      <c r="G30" s="142">
        <v>6</v>
      </c>
      <c r="H30" s="143">
        <v>11</v>
      </c>
      <c r="I30" s="144">
        <v>5</v>
      </c>
      <c r="J30" s="145">
        <v>11</v>
      </c>
      <c r="K30" s="144"/>
      <c r="L30" s="145"/>
      <c r="M30" s="144"/>
      <c r="N30" s="145"/>
      <c r="O30" s="146">
        <v>0</v>
      </c>
      <c r="P30" s="147">
        <v>3</v>
      </c>
      <c r="Q30" s="148" t="s">
        <v>175</v>
      </c>
    </row>
    <row r="31" spans="1:17" ht="19.5" customHeight="1">
      <c r="A31" s="74"/>
      <c r="B31" s="50" t="s">
        <v>52</v>
      </c>
      <c r="C31" s="96" t="str">
        <f>IF(C16=0,"",(C16))</f>
        <v>Papace</v>
      </c>
      <c r="D31" s="96" t="str">
        <f>IF(C20=0,"",(C20))</f>
        <v>Jacot</v>
      </c>
      <c r="E31" s="51">
        <v>3</v>
      </c>
      <c r="F31" s="75">
        <v>11</v>
      </c>
      <c r="G31" s="51">
        <v>8</v>
      </c>
      <c r="H31" s="75">
        <v>11</v>
      </c>
      <c r="I31" s="52">
        <v>6</v>
      </c>
      <c r="J31" s="76">
        <v>11</v>
      </c>
      <c r="K31" s="52"/>
      <c r="L31" s="76"/>
      <c r="M31" s="52"/>
      <c r="N31" s="76"/>
      <c r="O31" s="77">
        <v>0</v>
      </c>
      <c r="P31" s="78">
        <v>3</v>
      </c>
      <c r="Q31" s="79" t="s">
        <v>176</v>
      </c>
    </row>
    <row r="32" spans="1:17" ht="19.5" customHeight="1">
      <c r="A32" s="74"/>
      <c r="B32" s="50" t="s">
        <v>42</v>
      </c>
      <c r="C32" s="96" t="str">
        <f>IF(C17=0,"",(C17))</f>
        <v>Vurlod</v>
      </c>
      <c r="D32" s="96" t="str">
        <f>IF(C19=0,"",(C19))</f>
        <v>Wälti</v>
      </c>
      <c r="E32" s="51">
        <v>8</v>
      </c>
      <c r="F32" s="75">
        <v>11</v>
      </c>
      <c r="G32" s="51">
        <v>9</v>
      </c>
      <c r="H32" s="75">
        <v>11</v>
      </c>
      <c r="I32" s="52">
        <v>9</v>
      </c>
      <c r="J32" s="76">
        <v>11</v>
      </c>
      <c r="K32" s="52"/>
      <c r="L32" s="76"/>
      <c r="M32" s="52"/>
      <c r="N32" s="76"/>
      <c r="O32" s="77">
        <v>0</v>
      </c>
      <c r="P32" s="78">
        <v>3</v>
      </c>
      <c r="Q32" s="79" t="s">
        <v>180</v>
      </c>
    </row>
    <row r="33" spans="1:17" ht="19.5" customHeight="1" thickBot="1">
      <c r="A33" s="149"/>
      <c r="B33" s="150" t="s">
        <v>64</v>
      </c>
      <c r="C33" s="151" t="str">
        <f>IF(C18=0,"",(C18))</f>
        <v>Göksungur</v>
      </c>
      <c r="D33" s="151">
        <f>IF(C22=0,"",(C22))</f>
      </c>
      <c r="E33" s="152"/>
      <c r="F33" s="153"/>
      <c r="G33" s="152"/>
      <c r="H33" s="153"/>
      <c r="I33" s="154"/>
      <c r="J33" s="155"/>
      <c r="K33" s="154"/>
      <c r="L33" s="155"/>
      <c r="M33" s="154"/>
      <c r="N33" s="155"/>
      <c r="O33" s="156"/>
      <c r="P33" s="157"/>
      <c r="Q33" s="158"/>
    </row>
    <row r="34" spans="1:17" ht="19.5" customHeight="1" thickTop="1">
      <c r="A34" s="159"/>
      <c r="B34" s="160" t="s">
        <v>49</v>
      </c>
      <c r="C34" s="161" t="str">
        <f>IF(C15=0,"",(C15))</f>
        <v>Baer</v>
      </c>
      <c r="D34" s="161" t="str">
        <f>IF(C20=0,"",(C20))</f>
        <v>Jacot</v>
      </c>
      <c r="E34" s="162">
        <v>4</v>
      </c>
      <c r="F34" s="163">
        <v>11</v>
      </c>
      <c r="G34" s="162">
        <v>2</v>
      </c>
      <c r="H34" s="163">
        <v>11</v>
      </c>
      <c r="I34" s="164">
        <v>11</v>
      </c>
      <c r="J34" s="165">
        <v>9</v>
      </c>
      <c r="K34" s="164">
        <v>6</v>
      </c>
      <c r="L34" s="165">
        <v>11</v>
      </c>
      <c r="M34" s="164"/>
      <c r="N34" s="165"/>
      <c r="O34" s="166">
        <v>1</v>
      </c>
      <c r="P34" s="167">
        <v>3</v>
      </c>
      <c r="Q34" s="168" t="s">
        <v>176</v>
      </c>
    </row>
    <row r="35" spans="1:17" ht="19.5" customHeight="1">
      <c r="A35" s="72"/>
      <c r="B35" s="15" t="s">
        <v>44</v>
      </c>
      <c r="C35" s="95" t="str">
        <f>IF(C16=0,"",(C16))</f>
        <v>Papace</v>
      </c>
      <c r="D35" s="95" t="str">
        <f>IF(C19=0,"",(C19))</f>
        <v>Wälti</v>
      </c>
      <c r="E35" s="18">
        <v>5</v>
      </c>
      <c r="F35" s="19">
        <v>11</v>
      </c>
      <c r="G35" s="18">
        <v>2</v>
      </c>
      <c r="H35" s="19">
        <v>11</v>
      </c>
      <c r="I35" s="20">
        <v>3</v>
      </c>
      <c r="J35" s="21">
        <v>11</v>
      </c>
      <c r="K35" s="20"/>
      <c r="L35" s="21"/>
      <c r="M35" s="20"/>
      <c r="N35" s="21"/>
      <c r="O35" s="73">
        <v>0</v>
      </c>
      <c r="P35" s="23">
        <v>3</v>
      </c>
      <c r="Q35" s="24" t="s">
        <v>180</v>
      </c>
    </row>
    <row r="36" spans="1:17" ht="19.5" customHeight="1">
      <c r="A36" s="72"/>
      <c r="B36" s="15" t="s">
        <v>65</v>
      </c>
      <c r="C36" s="95" t="str">
        <f>IF(C17=0,"",(C17))</f>
        <v>Vurlod</v>
      </c>
      <c r="D36" s="95">
        <f>IF(C22=0,"",(C22))</f>
      </c>
      <c r="E36" s="18"/>
      <c r="F36" s="19"/>
      <c r="G36" s="18"/>
      <c r="H36" s="19"/>
      <c r="I36" s="20"/>
      <c r="J36" s="21"/>
      <c r="K36" s="20"/>
      <c r="L36" s="21"/>
      <c r="M36" s="20"/>
      <c r="N36" s="21"/>
      <c r="O36" s="73"/>
      <c r="P36" s="23"/>
      <c r="Q36" s="24"/>
    </row>
    <row r="37" spans="1:17" ht="19.5" customHeight="1" thickBot="1">
      <c r="A37" s="129"/>
      <c r="B37" s="130" t="s">
        <v>57</v>
      </c>
      <c r="C37" s="131" t="str">
        <f>IF(C18=0,"",(C18))</f>
        <v>Göksungur</v>
      </c>
      <c r="D37" s="131" t="str">
        <f>IF(C21=0,"",(C21))</f>
        <v>Benoit</v>
      </c>
      <c r="E37" s="132">
        <v>3</v>
      </c>
      <c r="F37" s="133">
        <v>11</v>
      </c>
      <c r="G37" s="132">
        <v>10</v>
      </c>
      <c r="H37" s="133">
        <v>12</v>
      </c>
      <c r="I37" s="134">
        <v>10</v>
      </c>
      <c r="J37" s="135">
        <v>12</v>
      </c>
      <c r="K37" s="134"/>
      <c r="L37" s="135"/>
      <c r="M37" s="134"/>
      <c r="N37" s="135"/>
      <c r="O37" s="136">
        <v>0</v>
      </c>
      <c r="P37" s="137">
        <v>3</v>
      </c>
      <c r="Q37" s="138" t="s">
        <v>175</v>
      </c>
    </row>
    <row r="38" spans="1:17" ht="19.5" customHeight="1" thickTop="1">
      <c r="A38" s="139"/>
      <c r="B38" s="140" t="s">
        <v>43</v>
      </c>
      <c r="C38" s="141" t="str">
        <f>IF(C15=0,"",(C15))</f>
        <v>Baer</v>
      </c>
      <c r="D38" s="141" t="str">
        <f>IF(C19=0,"",(C19))</f>
        <v>Wälti</v>
      </c>
      <c r="E38" s="142">
        <v>6</v>
      </c>
      <c r="F38" s="143">
        <v>11</v>
      </c>
      <c r="G38" s="142">
        <v>2</v>
      </c>
      <c r="H38" s="143">
        <v>11</v>
      </c>
      <c r="I38" s="144">
        <v>2</v>
      </c>
      <c r="J38" s="145">
        <v>11</v>
      </c>
      <c r="K38" s="144"/>
      <c r="L38" s="145"/>
      <c r="M38" s="144"/>
      <c r="N38" s="145"/>
      <c r="O38" s="146">
        <v>0</v>
      </c>
      <c r="P38" s="147">
        <v>3</v>
      </c>
      <c r="Q38" s="148" t="s">
        <v>180</v>
      </c>
    </row>
    <row r="39" spans="1:17" ht="19.5" customHeight="1">
      <c r="A39" s="74"/>
      <c r="B39" s="50" t="s">
        <v>17</v>
      </c>
      <c r="C39" s="96" t="str">
        <f>IF(C16=0,"",(C16))</f>
        <v>Papace</v>
      </c>
      <c r="D39" s="96" t="str">
        <f>IF(C18=0,"",(C18))</f>
        <v>Göksungur</v>
      </c>
      <c r="E39" s="51">
        <v>11</v>
      </c>
      <c r="F39" s="75">
        <v>8</v>
      </c>
      <c r="G39" s="51">
        <v>18</v>
      </c>
      <c r="H39" s="75">
        <v>16</v>
      </c>
      <c r="I39" s="52">
        <v>11</v>
      </c>
      <c r="J39" s="76">
        <v>8</v>
      </c>
      <c r="K39" s="52"/>
      <c r="L39" s="76"/>
      <c r="M39" s="52"/>
      <c r="N39" s="76"/>
      <c r="O39" s="77">
        <v>3</v>
      </c>
      <c r="P39" s="78">
        <v>0</v>
      </c>
      <c r="Q39" s="79" t="s">
        <v>182</v>
      </c>
    </row>
    <row r="40" spans="1:17" ht="19.5" customHeight="1">
      <c r="A40" s="74"/>
      <c r="B40" s="50" t="s">
        <v>58</v>
      </c>
      <c r="C40" s="96" t="str">
        <f>IF(C17=0,"",(C17))</f>
        <v>Vurlod</v>
      </c>
      <c r="D40" s="96" t="str">
        <f>IF(C21=0,"",(C21))</f>
        <v>Benoit</v>
      </c>
      <c r="E40" s="51">
        <v>11</v>
      </c>
      <c r="F40" s="75">
        <v>5</v>
      </c>
      <c r="G40" s="51">
        <v>6</v>
      </c>
      <c r="H40" s="75">
        <v>11</v>
      </c>
      <c r="I40" s="52">
        <v>8</v>
      </c>
      <c r="J40" s="76">
        <v>11</v>
      </c>
      <c r="K40" s="52">
        <v>12</v>
      </c>
      <c r="L40" s="76">
        <v>10</v>
      </c>
      <c r="M40" s="52">
        <v>9</v>
      </c>
      <c r="N40" s="76">
        <v>11</v>
      </c>
      <c r="O40" s="77">
        <v>2</v>
      </c>
      <c r="P40" s="78">
        <v>3</v>
      </c>
      <c r="Q40" s="79" t="s">
        <v>175</v>
      </c>
    </row>
    <row r="41" spans="1:17" ht="19.5" customHeight="1" thickBot="1">
      <c r="A41" s="149"/>
      <c r="B41" s="150" t="s">
        <v>66</v>
      </c>
      <c r="C41" s="151" t="str">
        <f>IF(C20=0,"",(C20))</f>
        <v>Jacot</v>
      </c>
      <c r="D41" s="151">
        <f>IF(C22=0,"",(C22))</f>
      </c>
      <c r="E41" s="152"/>
      <c r="F41" s="153"/>
      <c r="G41" s="152"/>
      <c r="H41" s="153"/>
      <c r="I41" s="154"/>
      <c r="J41" s="155"/>
      <c r="K41" s="154"/>
      <c r="L41" s="155"/>
      <c r="M41" s="154"/>
      <c r="N41" s="155"/>
      <c r="O41" s="156"/>
      <c r="P41" s="157"/>
      <c r="Q41" s="158"/>
    </row>
    <row r="42" spans="1:17" ht="19.5" customHeight="1" thickTop="1">
      <c r="A42" s="159"/>
      <c r="B42" s="160" t="s">
        <v>14</v>
      </c>
      <c r="C42" s="161" t="str">
        <f>IF(C15=0,"",(C15))</f>
        <v>Baer</v>
      </c>
      <c r="D42" s="161" t="str">
        <f>IF(C18=0,"",(C18))</f>
        <v>Göksungur</v>
      </c>
      <c r="E42" s="162">
        <v>11</v>
      </c>
      <c r="F42" s="163">
        <v>9</v>
      </c>
      <c r="G42" s="162">
        <v>11</v>
      </c>
      <c r="H42" s="163">
        <v>4</v>
      </c>
      <c r="I42" s="164">
        <v>12</v>
      </c>
      <c r="J42" s="165">
        <v>10</v>
      </c>
      <c r="K42" s="164"/>
      <c r="L42" s="165"/>
      <c r="M42" s="164"/>
      <c r="N42" s="165"/>
      <c r="O42" s="166">
        <v>3</v>
      </c>
      <c r="P42" s="167">
        <v>0</v>
      </c>
      <c r="Q42" s="168" t="s">
        <v>178</v>
      </c>
    </row>
    <row r="43" spans="1:17" ht="19.5" customHeight="1">
      <c r="A43" s="72"/>
      <c r="B43" s="15" t="s">
        <v>15</v>
      </c>
      <c r="C43" s="95" t="str">
        <f>IF(C16=0,"",(C16))</f>
        <v>Papace</v>
      </c>
      <c r="D43" s="95" t="str">
        <f>IF(C17=0,"",(C17))</f>
        <v>Vurlod</v>
      </c>
      <c r="E43" s="18">
        <v>10</v>
      </c>
      <c r="F43" s="19">
        <v>12</v>
      </c>
      <c r="G43" s="18">
        <v>4</v>
      </c>
      <c r="H43" s="19">
        <v>11</v>
      </c>
      <c r="I43" s="20">
        <v>6</v>
      </c>
      <c r="J43" s="21">
        <v>11</v>
      </c>
      <c r="K43" s="20"/>
      <c r="L43" s="21"/>
      <c r="M43" s="20"/>
      <c r="N43" s="21"/>
      <c r="O43" s="73">
        <v>0</v>
      </c>
      <c r="P43" s="23">
        <v>3</v>
      </c>
      <c r="Q43" s="24" t="s">
        <v>179</v>
      </c>
    </row>
    <row r="44" spans="1:17" ht="19.5" customHeight="1">
      <c r="A44" s="72"/>
      <c r="B44" s="15" t="s">
        <v>67</v>
      </c>
      <c r="C44" s="95" t="str">
        <f>IF(C19=0,"",(C19))</f>
        <v>Wälti</v>
      </c>
      <c r="D44" s="95">
        <f>IF(C22=0,"",(C22))</f>
      </c>
      <c r="E44" s="18"/>
      <c r="F44" s="19"/>
      <c r="G44" s="18"/>
      <c r="H44" s="19"/>
      <c r="I44" s="20"/>
      <c r="J44" s="21"/>
      <c r="K44" s="20"/>
      <c r="L44" s="21"/>
      <c r="M44" s="20"/>
      <c r="N44" s="21"/>
      <c r="O44" s="73"/>
      <c r="P44" s="23"/>
      <c r="Q44" s="24"/>
    </row>
    <row r="45" spans="1:17" ht="19.5" customHeight="1" thickBot="1">
      <c r="A45" s="129"/>
      <c r="B45" s="130" t="s">
        <v>59</v>
      </c>
      <c r="C45" s="131" t="str">
        <f>IF(C20=0,"",(C20))</f>
        <v>Jacot</v>
      </c>
      <c r="D45" s="131" t="str">
        <f>IF(C21=0,"",(C21))</f>
        <v>Benoit</v>
      </c>
      <c r="E45" s="132">
        <v>11</v>
      </c>
      <c r="F45" s="133">
        <v>9</v>
      </c>
      <c r="G45" s="132">
        <v>11</v>
      </c>
      <c r="H45" s="133">
        <v>6</v>
      </c>
      <c r="I45" s="134">
        <v>11</v>
      </c>
      <c r="J45" s="135">
        <v>6</v>
      </c>
      <c r="K45" s="134"/>
      <c r="L45" s="135"/>
      <c r="M45" s="134"/>
      <c r="N45" s="135"/>
      <c r="O45" s="136">
        <v>3</v>
      </c>
      <c r="P45" s="137">
        <v>0</v>
      </c>
      <c r="Q45" s="138" t="s">
        <v>176</v>
      </c>
    </row>
    <row r="46" spans="1:17" ht="19.5" customHeight="1" thickTop="1">
      <c r="A46" s="139"/>
      <c r="B46" s="140" t="s">
        <v>16</v>
      </c>
      <c r="C46" s="141" t="str">
        <f>IF(C15=0,"",(C15))</f>
        <v>Baer</v>
      </c>
      <c r="D46" s="141" t="str">
        <f>IF(C17=0,"",(C17))</f>
        <v>Vurlod</v>
      </c>
      <c r="E46" s="142">
        <v>11</v>
      </c>
      <c r="F46" s="143">
        <v>9</v>
      </c>
      <c r="G46" s="142">
        <v>9</v>
      </c>
      <c r="H46" s="143">
        <v>11</v>
      </c>
      <c r="I46" s="144">
        <v>12</v>
      </c>
      <c r="J46" s="145">
        <v>10</v>
      </c>
      <c r="K46" s="144">
        <v>8</v>
      </c>
      <c r="L46" s="145">
        <v>11</v>
      </c>
      <c r="M46" s="144">
        <v>11</v>
      </c>
      <c r="N46" s="145">
        <v>6</v>
      </c>
      <c r="O46" s="146">
        <v>3</v>
      </c>
      <c r="P46" s="147">
        <v>2</v>
      </c>
      <c r="Q46" s="148" t="s">
        <v>178</v>
      </c>
    </row>
    <row r="47" spans="1:17" ht="19.5" customHeight="1">
      <c r="A47" s="74"/>
      <c r="B47" s="50" t="s">
        <v>68</v>
      </c>
      <c r="C47" s="96" t="str">
        <f>IF(C16=0,"",(C16))</f>
        <v>Papace</v>
      </c>
      <c r="D47" s="96">
        <f>IF(C22=0,"",(C22))</f>
      </c>
      <c r="E47" s="51"/>
      <c r="F47" s="75"/>
      <c r="G47" s="51"/>
      <c r="H47" s="75"/>
      <c r="I47" s="52"/>
      <c r="J47" s="76"/>
      <c r="K47" s="52"/>
      <c r="L47" s="76"/>
      <c r="M47" s="52"/>
      <c r="N47" s="76"/>
      <c r="O47" s="77"/>
      <c r="P47" s="78"/>
      <c r="Q47" s="79"/>
    </row>
    <row r="48" spans="1:17" ht="19.5" customHeight="1">
      <c r="A48" s="74"/>
      <c r="B48" s="50" t="s">
        <v>50</v>
      </c>
      <c r="C48" s="96" t="str">
        <f>IF(C18=0,"",(C18))</f>
        <v>Göksungur</v>
      </c>
      <c r="D48" s="96" t="str">
        <f>IF(C20=0,"",(C20))</f>
        <v>Jacot</v>
      </c>
      <c r="E48" s="51">
        <v>2</v>
      </c>
      <c r="F48" s="75">
        <v>11</v>
      </c>
      <c r="G48" s="51">
        <v>5</v>
      </c>
      <c r="H48" s="75">
        <v>11</v>
      </c>
      <c r="I48" s="52">
        <v>8</v>
      </c>
      <c r="J48" s="76">
        <v>11</v>
      </c>
      <c r="K48" s="52"/>
      <c r="L48" s="76"/>
      <c r="M48" s="52"/>
      <c r="N48" s="76"/>
      <c r="O48" s="77">
        <v>0</v>
      </c>
      <c r="P48" s="78">
        <v>3</v>
      </c>
      <c r="Q48" s="79" t="s">
        <v>176</v>
      </c>
    </row>
    <row r="49" spans="1:17" ht="19.5" customHeight="1" thickBot="1">
      <c r="A49" s="149"/>
      <c r="B49" s="150" t="s">
        <v>60</v>
      </c>
      <c r="C49" s="151" t="str">
        <f>IF(C19=0,"",(C19))</f>
        <v>Wälti</v>
      </c>
      <c r="D49" s="151" t="str">
        <f>IF(C21=0,"",(C21))</f>
        <v>Benoit</v>
      </c>
      <c r="E49" s="152">
        <v>11</v>
      </c>
      <c r="F49" s="153">
        <v>5</v>
      </c>
      <c r="G49" s="152">
        <v>11</v>
      </c>
      <c r="H49" s="153">
        <v>8</v>
      </c>
      <c r="I49" s="154">
        <v>7</v>
      </c>
      <c r="J49" s="155">
        <v>11</v>
      </c>
      <c r="K49" s="154">
        <v>11</v>
      </c>
      <c r="L49" s="155">
        <v>4</v>
      </c>
      <c r="M49" s="154"/>
      <c r="N49" s="155"/>
      <c r="O49" s="154">
        <v>3</v>
      </c>
      <c r="P49" s="169">
        <v>1</v>
      </c>
      <c r="Q49" s="158" t="s">
        <v>180</v>
      </c>
    </row>
    <row r="50" spans="1:17" ht="19.5" customHeight="1" thickTop="1">
      <c r="A50" s="159"/>
      <c r="B50" s="160" t="s">
        <v>19</v>
      </c>
      <c r="C50" s="161" t="str">
        <f>IF(C15=0,"",(C15))</f>
        <v>Baer</v>
      </c>
      <c r="D50" s="161" t="str">
        <f>IF(C16=0,"",(C16))</f>
        <v>Papace</v>
      </c>
      <c r="E50" s="162">
        <v>11</v>
      </c>
      <c r="F50" s="163">
        <v>9</v>
      </c>
      <c r="G50" s="162">
        <v>11</v>
      </c>
      <c r="H50" s="163">
        <v>7</v>
      </c>
      <c r="I50" s="164">
        <v>6</v>
      </c>
      <c r="J50" s="165">
        <v>11</v>
      </c>
      <c r="K50" s="164">
        <v>11</v>
      </c>
      <c r="L50" s="165">
        <v>7</v>
      </c>
      <c r="M50" s="164"/>
      <c r="N50" s="165"/>
      <c r="O50" s="166">
        <v>3</v>
      </c>
      <c r="P50" s="167">
        <v>1</v>
      </c>
      <c r="Q50" s="168" t="s">
        <v>178</v>
      </c>
    </row>
    <row r="51" spans="1:17" ht="19.5" customHeight="1">
      <c r="A51" s="72"/>
      <c r="B51" s="15" t="s">
        <v>18</v>
      </c>
      <c r="C51" s="95" t="str">
        <f>IF(C17=0,"",(C17))</f>
        <v>Vurlod</v>
      </c>
      <c r="D51" s="95" t="str">
        <f>IF(C18=0,"",(C18))</f>
        <v>Göksungur</v>
      </c>
      <c r="E51" s="18">
        <v>11</v>
      </c>
      <c r="F51" s="19">
        <v>5</v>
      </c>
      <c r="G51" s="18">
        <v>11</v>
      </c>
      <c r="H51" s="19">
        <v>4</v>
      </c>
      <c r="I51" s="20">
        <v>11</v>
      </c>
      <c r="J51" s="21">
        <v>3</v>
      </c>
      <c r="K51" s="20"/>
      <c r="L51" s="21"/>
      <c r="M51" s="20"/>
      <c r="N51" s="21"/>
      <c r="O51" s="20">
        <v>3</v>
      </c>
      <c r="P51" s="25">
        <v>0</v>
      </c>
      <c r="Q51" s="24" t="s">
        <v>179</v>
      </c>
    </row>
    <row r="52" spans="1:17" ht="19.5" customHeight="1">
      <c r="A52" s="80"/>
      <c r="B52" s="26" t="s">
        <v>53</v>
      </c>
      <c r="C52" s="97" t="str">
        <f>IF(C19=0,"",(C19))</f>
        <v>Wälti</v>
      </c>
      <c r="D52" s="97" t="str">
        <f>IF(C20=0,"",(C20))</f>
        <v>Jacot</v>
      </c>
      <c r="E52" s="27">
        <v>8</v>
      </c>
      <c r="F52" s="28">
        <v>11</v>
      </c>
      <c r="G52" s="27">
        <v>11</v>
      </c>
      <c r="H52" s="28">
        <v>7</v>
      </c>
      <c r="I52" s="29">
        <v>9</v>
      </c>
      <c r="J52" s="30">
        <v>11</v>
      </c>
      <c r="K52" s="29">
        <v>15</v>
      </c>
      <c r="L52" s="30">
        <v>13</v>
      </c>
      <c r="M52" s="29">
        <v>5</v>
      </c>
      <c r="N52" s="30">
        <v>11</v>
      </c>
      <c r="O52" s="29">
        <v>2</v>
      </c>
      <c r="P52" s="31">
        <v>3</v>
      </c>
      <c r="Q52" s="32" t="s">
        <v>176</v>
      </c>
    </row>
    <row r="53" spans="1:17" ht="19.5" customHeight="1" thickBot="1">
      <c r="A53" s="81"/>
      <c r="B53" s="33" t="s">
        <v>69</v>
      </c>
      <c r="C53" s="98" t="str">
        <f>IF(C21=0,"",(C21))</f>
        <v>Benoit</v>
      </c>
      <c r="D53" s="98">
        <f>IF(C22=0,"",(C22))</f>
      </c>
      <c r="E53" s="34"/>
      <c r="F53" s="35"/>
      <c r="G53" s="36"/>
      <c r="H53" s="35"/>
      <c r="I53" s="37"/>
      <c r="J53" s="38"/>
      <c r="K53" s="37"/>
      <c r="L53" s="38"/>
      <c r="M53" s="37"/>
      <c r="N53" s="38"/>
      <c r="O53" s="39"/>
      <c r="P53" s="40"/>
      <c r="Q53" s="41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5" ht="15.75">
      <c r="C55" s="7"/>
      <c r="D55" s="7"/>
      <c r="E55" s="7"/>
    </row>
    <row r="56" s="82" customFormat="1" ht="18" customHeight="1"/>
    <row r="57" s="82" customFormat="1" ht="18" customHeight="1"/>
    <row r="58" s="82" customFormat="1" ht="18" customHeight="1"/>
    <row r="59" s="82" customFormat="1" ht="18" customHeight="1"/>
    <row r="60" s="82" customFormat="1" ht="18" customHeight="1"/>
    <row r="61" s="82" customFormat="1" ht="18" customHeight="1"/>
    <row r="62" s="82" customFormat="1" ht="18" customHeight="1"/>
    <row r="63" s="82" customFormat="1" ht="18" customHeight="1"/>
    <row r="64" s="82" customFormat="1" ht="18" customHeight="1"/>
  </sheetData>
  <mergeCells count="46">
    <mergeCell ref="K25:L25"/>
    <mergeCell ref="M25:N25"/>
    <mergeCell ref="O25:P25"/>
    <mergeCell ref="H21:I21"/>
    <mergeCell ref="L21:M21"/>
    <mergeCell ref="N21:O21"/>
    <mergeCell ref="P21:Q21"/>
    <mergeCell ref="H22:I22"/>
    <mergeCell ref="L22:M22"/>
    <mergeCell ref="N22:O22"/>
    <mergeCell ref="C25:D25"/>
    <mergeCell ref="E25:F25"/>
    <mergeCell ref="G25:H25"/>
    <mergeCell ref="I25:J25"/>
    <mergeCell ref="P22:Q22"/>
    <mergeCell ref="H20:I20"/>
    <mergeCell ref="L20:M20"/>
    <mergeCell ref="N20:O20"/>
    <mergeCell ref="P20:Q20"/>
    <mergeCell ref="H19:I19"/>
    <mergeCell ref="L19:M19"/>
    <mergeCell ref="N19:O19"/>
    <mergeCell ref="P19:Q19"/>
    <mergeCell ref="H18:I18"/>
    <mergeCell ref="L18:M18"/>
    <mergeCell ref="N18:O18"/>
    <mergeCell ref="P18:Q18"/>
    <mergeCell ref="H17:I17"/>
    <mergeCell ref="L17:M17"/>
    <mergeCell ref="N17:O17"/>
    <mergeCell ref="P17:Q17"/>
    <mergeCell ref="H16:I16"/>
    <mergeCell ref="L16:M16"/>
    <mergeCell ref="N16:O16"/>
    <mergeCell ref="P16:Q16"/>
    <mergeCell ref="P14:Q14"/>
    <mergeCell ref="H15:I15"/>
    <mergeCell ref="L15:M15"/>
    <mergeCell ref="N15:O15"/>
    <mergeCell ref="P15:Q15"/>
    <mergeCell ref="F13:I13"/>
    <mergeCell ref="J13:M13"/>
    <mergeCell ref="N13:O13"/>
    <mergeCell ref="H14:I14"/>
    <mergeCell ref="L14:M14"/>
    <mergeCell ref="N14:O14"/>
  </mergeCells>
  <printOptions/>
  <pageMargins left="0.3937007874015748" right="0.31496062992125984" top="0.6692913385826772" bottom="0.6299212598425197" header="0.31496062992125984" footer="0.3937007874015748"/>
  <pageSetup blackAndWhite="1" horizontalDpi="300" verticalDpi="300" orientation="portrait" paperSize="9" scale="70" r:id="rId1"/>
  <headerFooter alignWithMargins="0">
    <oddFooter>&amp;L&amp;8&amp;F&amp;C&amp;8&amp;A&amp;R&amp;8Page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S3" sqref="S3:T6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8" width="5.7109375" style="0" customWidth="1"/>
    <col min="21" max="21" width="4.421875" style="0" customWidth="1"/>
    <col min="22" max="22" width="5.00390625" style="0" customWidth="1"/>
  </cols>
  <sheetData>
    <row r="1" spans="3:14" ht="18">
      <c r="C1" s="87" t="s">
        <v>172</v>
      </c>
      <c r="N1" s="10"/>
    </row>
    <row r="2" spans="18:22" ht="15.75">
      <c r="R2" s="82"/>
      <c r="S2" s="83" t="s">
        <v>29</v>
      </c>
      <c r="T2" s="82"/>
      <c r="U2" s="82"/>
      <c r="V2" s="82"/>
    </row>
    <row r="3" spans="18:22" ht="13.5" thickBot="1">
      <c r="R3" s="84" t="s">
        <v>30</v>
      </c>
      <c r="S3" s="181" t="s">
        <v>159</v>
      </c>
      <c r="T3" s="181" t="s">
        <v>160</v>
      </c>
      <c r="U3" s="85"/>
      <c r="V3" s="85"/>
    </row>
    <row r="4" spans="3:22" ht="18.75" thickTop="1">
      <c r="C4" s="55" t="s">
        <v>0</v>
      </c>
      <c r="D4" s="59" t="s">
        <v>170</v>
      </c>
      <c r="E4" s="5"/>
      <c r="F4" s="2"/>
      <c r="G4" s="2"/>
      <c r="H4" s="5"/>
      <c r="I4" s="5"/>
      <c r="J4" s="5"/>
      <c r="K4" s="5"/>
      <c r="L4" s="5"/>
      <c r="M4" s="13"/>
      <c r="R4" s="84" t="s">
        <v>31</v>
      </c>
      <c r="S4" s="183" t="s">
        <v>162</v>
      </c>
      <c r="T4" s="183" t="s">
        <v>89</v>
      </c>
      <c r="U4" s="86"/>
      <c r="V4" s="86"/>
    </row>
    <row r="5" spans="3:22" ht="15.75">
      <c r="C5" s="56" t="s">
        <v>1</v>
      </c>
      <c r="D5" s="53" t="s">
        <v>171</v>
      </c>
      <c r="E5" s="1"/>
      <c r="F5" s="1"/>
      <c r="G5" s="3"/>
      <c r="H5" s="1"/>
      <c r="I5" s="1"/>
      <c r="J5" s="1"/>
      <c r="K5" s="1"/>
      <c r="L5" s="1"/>
      <c r="M5" s="14"/>
      <c r="R5" s="84" t="s">
        <v>32</v>
      </c>
      <c r="S5" s="183" t="s">
        <v>136</v>
      </c>
      <c r="T5" s="183" t="s">
        <v>163</v>
      </c>
      <c r="U5" s="86"/>
      <c r="V5" s="86"/>
    </row>
    <row r="6" spans="3:22" ht="15">
      <c r="C6" s="58" t="s">
        <v>2</v>
      </c>
      <c r="D6" s="54" t="s">
        <v>173</v>
      </c>
      <c r="E6" s="1"/>
      <c r="F6" s="1"/>
      <c r="G6" s="4"/>
      <c r="H6" s="1"/>
      <c r="I6" s="1"/>
      <c r="J6" s="1"/>
      <c r="K6" s="1"/>
      <c r="L6" s="1"/>
      <c r="M6" s="14"/>
      <c r="R6" s="84" t="s">
        <v>33</v>
      </c>
      <c r="S6" s="181" t="s">
        <v>157</v>
      </c>
      <c r="T6" s="181" t="s">
        <v>158</v>
      </c>
      <c r="U6" s="86"/>
      <c r="V6" s="86"/>
    </row>
    <row r="7" spans="3:22" ht="17.25" customHeight="1" thickBot="1">
      <c r="C7" s="57" t="s">
        <v>40</v>
      </c>
      <c r="D7" s="186" t="s">
        <v>156</v>
      </c>
      <c r="E7" s="6"/>
      <c r="F7" s="12"/>
      <c r="G7" s="12"/>
      <c r="H7" s="187"/>
      <c r="I7" s="6"/>
      <c r="J7" s="6"/>
      <c r="K7" s="6"/>
      <c r="L7" s="6"/>
      <c r="M7" s="188"/>
      <c r="R7" s="84" t="s">
        <v>46</v>
      </c>
      <c r="S7" s="183" t="s">
        <v>168</v>
      </c>
      <c r="T7" s="183" t="s">
        <v>169</v>
      </c>
      <c r="U7" s="86"/>
      <c r="V7" s="86"/>
    </row>
    <row r="8" spans="5:22" ht="13.5" thickTop="1">
      <c r="E8" s="1"/>
      <c r="F8" s="3"/>
      <c r="G8" s="3"/>
      <c r="H8" s="3"/>
      <c r="I8" s="1"/>
      <c r="R8" s="84" t="s">
        <v>54</v>
      </c>
      <c r="S8" s="183" t="s">
        <v>161</v>
      </c>
      <c r="T8" s="183" t="s">
        <v>167</v>
      </c>
      <c r="U8" s="86"/>
      <c r="V8" s="86"/>
    </row>
    <row r="9" spans="4:22" ht="12.75">
      <c r="D9" s="199" t="s">
        <v>198</v>
      </c>
      <c r="E9" s="1"/>
      <c r="F9" s="4"/>
      <c r="G9" s="4"/>
      <c r="H9" s="4"/>
      <c r="I9" s="1"/>
      <c r="J9" s="9"/>
      <c r="R9" s="84" t="s">
        <v>61</v>
      </c>
      <c r="S9" s="181" t="s">
        <v>161</v>
      </c>
      <c r="T9" s="181" t="s">
        <v>122</v>
      </c>
      <c r="U9" s="86"/>
      <c r="V9" s="86"/>
    </row>
    <row r="10" spans="18:22" ht="13.5" thickBot="1">
      <c r="R10" s="84" t="s">
        <v>70</v>
      </c>
      <c r="S10" s="184" t="s">
        <v>165</v>
      </c>
      <c r="T10" s="182" t="s">
        <v>166</v>
      </c>
      <c r="U10" s="86"/>
      <c r="V10" s="86"/>
    </row>
    <row r="11" spans="1:22" ht="16.5" thickBot="1">
      <c r="A11" s="1"/>
      <c r="B11" s="1"/>
      <c r="C11" s="60" t="s">
        <v>36</v>
      </c>
      <c r="D11" s="61">
        <v>1</v>
      </c>
      <c r="E11" s="1"/>
      <c r="F11" s="1"/>
      <c r="G11" s="88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80</v>
      </c>
      <c r="S11" s="183" t="s">
        <v>164</v>
      </c>
      <c r="T11" s="183" t="s">
        <v>129</v>
      </c>
      <c r="U11" s="86"/>
      <c r="V11" s="86"/>
    </row>
    <row r="12" spans="1:17" ht="16.5" thickBot="1">
      <c r="A12" s="42"/>
      <c r="B12" s="42"/>
      <c r="C12" s="42"/>
      <c r="D12" s="42"/>
      <c r="E12" s="4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3.5" thickBot="1">
      <c r="A13" s="45"/>
      <c r="B13" s="45"/>
      <c r="C13" s="45"/>
      <c r="D13" s="45"/>
      <c r="E13" s="45"/>
      <c r="F13" s="207" t="s">
        <v>37</v>
      </c>
      <c r="G13" s="208"/>
      <c r="H13" s="208"/>
      <c r="I13" s="209"/>
      <c r="J13" s="210" t="s">
        <v>38</v>
      </c>
      <c r="K13" s="208"/>
      <c r="L13" s="208"/>
      <c r="M13" s="209"/>
      <c r="N13" s="210" t="s">
        <v>3</v>
      </c>
      <c r="O13" s="211"/>
      <c r="P13" s="46"/>
      <c r="Q13" s="46"/>
    </row>
    <row r="14" spans="1:17" ht="13.5" thickBot="1">
      <c r="A14" s="62"/>
      <c r="B14" s="63" t="s">
        <v>35</v>
      </c>
      <c r="C14" s="64" t="s">
        <v>47</v>
      </c>
      <c r="D14" s="65" t="s">
        <v>34</v>
      </c>
      <c r="E14" s="66" t="s">
        <v>28</v>
      </c>
      <c r="F14" s="67" t="s">
        <v>4</v>
      </c>
      <c r="G14" s="68" t="s">
        <v>5</v>
      </c>
      <c r="H14" s="212" t="s">
        <v>174</v>
      </c>
      <c r="I14" s="213"/>
      <c r="J14" s="69" t="s">
        <v>4</v>
      </c>
      <c r="K14" s="70" t="s">
        <v>5</v>
      </c>
      <c r="L14" s="212" t="s">
        <v>174</v>
      </c>
      <c r="M14" s="213"/>
      <c r="N14" s="214" t="s">
        <v>39</v>
      </c>
      <c r="O14" s="215"/>
      <c r="P14" s="216" t="s">
        <v>6</v>
      </c>
      <c r="Q14" s="217"/>
    </row>
    <row r="15" spans="1:17" ht="19.5" customHeight="1">
      <c r="A15" s="71" t="s">
        <v>7</v>
      </c>
      <c r="B15" s="11"/>
      <c r="C15" s="181" t="s">
        <v>157</v>
      </c>
      <c r="D15" s="181" t="s">
        <v>158</v>
      </c>
      <c r="E15" s="189">
        <v>5</v>
      </c>
      <c r="F15" s="89">
        <f>IF(SUM(E31+G31+I31+K31+M31+E35+G35+I35+K35+M35+E39+G39+I39+K39+M39+E43+G43+I43+K43+M43+E47+G47+I47+K47+M47+E51+G51+I51+K51+M51+E55+G55+I55+K55+M55+E59+G59+I59+K59+M59)=0,"",SUM(E31+G31+I31+K31+M31+E35+G35+I35+K35+M35+E39+G39+I39+K39+M39+E43+G43+I43+K43+M43+E47+G47+I47+K47+M47+E51+G51+I51+K51+M51+E55+G55+I55+K55+M55+E59+G59+I59+K59+M59))</f>
        <v>316</v>
      </c>
      <c r="G15" s="90">
        <f>IF(SUM(F31+H31+J31+L31+N31+F35+H35+J35+L35+N35+F39+H39+J39+L39+N39+F43+H43+J43+L43+N43+F47+H47+J47+L47+N47+F51+H51+J51+L51+N51+F55+H55+J55+L55+N55+F59+H59+J59+L59+N59)=0,"",SUM(F31+H31+J31+L31+N31+F35+H35+J35+L35+N35+F39+H39+J39+L39+N39+F43+H43+J43+L43+N43+F47+H47+J47+L47+N47+F51+H51+J51+L51+N51+F55+H55+J55+L55+N55+F59+H59+J59+L59+N59))</f>
        <v>275</v>
      </c>
      <c r="H15" s="218">
        <f aca="true" t="shared" si="0" ref="H15:H23">SUM(F15/G15)</f>
        <v>1.1490909090909092</v>
      </c>
      <c r="I15" s="219"/>
      <c r="J15" s="91">
        <f>IF(SUM(O31,O35,O39,O43,O47,O51,O55,O59)=0,"",SUM(O31,O35,O39,O43,O47,O51,O55,O59))</f>
        <v>20</v>
      </c>
      <c r="K15" s="92">
        <f>IF(SUM(P31,P35,P39:P43,P47,P51,P55,P59)=0,"",SUM(P31,P35,P39:P43,P47,P51,P55,P59))</f>
        <v>15</v>
      </c>
      <c r="L15" s="220">
        <f aca="true" t="shared" si="1" ref="L15:L23">SUM(J15/K15)</f>
        <v>1.3333333333333333</v>
      </c>
      <c r="M15" s="219"/>
      <c r="N15" s="221">
        <f aca="true" t="shared" si="2" ref="N15:N23">IF(SUM(E15*2)=0,"",SUM(E15*2))</f>
        <v>10</v>
      </c>
      <c r="O15" s="222"/>
      <c r="P15" s="223">
        <v>4</v>
      </c>
      <c r="Q15" s="224"/>
    </row>
    <row r="16" spans="1:17" ht="19.5" customHeight="1">
      <c r="A16" s="71" t="s">
        <v>8</v>
      </c>
      <c r="B16" s="11"/>
      <c r="C16" s="181" t="s">
        <v>159</v>
      </c>
      <c r="D16" s="181" t="s">
        <v>160</v>
      </c>
      <c r="E16" s="189">
        <v>8</v>
      </c>
      <c r="F16" s="89">
        <f>IF(SUM(E27+G27+I27+K27+M27+E32+G32+I32+K32+M32+E36+G36+I36+K36+M36+E40+G40+I40+K40+M40+E44+G44+I44+K44+M44+E48+G48+I48+K48+M48+E52+G52+I52+K52+M52+F59+H59+J59+L59+N59)=0,"",SUM(E27+G27+I27+K27+M27+E32+G32+I32+K32+M32+E36+G36+I36+K36+M36+E40+G40+I40+K40+M40+E44+G44+I44+K44+M44+E48+G48+I48+K48+M48+E52+G52+I52+K52+M52+F59+H59+J59+L59+N59))</f>
        <v>275</v>
      </c>
      <c r="G16" s="90">
        <f>IF(SUM(F27+H27+J27+L27+N27+F32+H32+J32+L32+N32+F36+H36+J36+L36+N36+F40+H40+J40+L40+N40+F44+H44+J44+L44+N44+F48+H48+J48+L48+N48+F52+H52+J52+L52+N52+E59+G59+I59+K59+M59)=0,"",SUM(F27+H27+J27+L27+N27+F32+H32+J32+L32+N32+F36+H36+J36+L36+N36+F40+H40+J40+L40+N40+F44+H44+J44+L44+N44+F48+H48+J48+L48+N48+F52+H52+J52+L52+N52+E59+G59+I59+K59+M59))</f>
        <v>145</v>
      </c>
      <c r="H16" s="206">
        <f t="shared" si="0"/>
        <v>1.896551724137931</v>
      </c>
      <c r="I16" s="203"/>
      <c r="J16" s="91">
        <f>IF(SUM(O27,O32,O36,O40,O44,O48,O52,P59)=0,"",SUM(O27,O32,O36,O40,O44,O48,O52,P59))</f>
        <v>24</v>
      </c>
      <c r="K16" s="93">
        <f>IF(SUM(P27,P32,P36,P40,P44,P48,P52,O59)=0,"",SUM(P27,P32,P36,P40,P44,P48,P52,O59))</f>
        <v>1</v>
      </c>
      <c r="L16" s="202">
        <f t="shared" si="1"/>
        <v>24</v>
      </c>
      <c r="M16" s="203"/>
      <c r="N16" s="204">
        <f t="shared" si="2"/>
        <v>16</v>
      </c>
      <c r="O16" s="205"/>
      <c r="P16" s="200">
        <v>1</v>
      </c>
      <c r="Q16" s="225"/>
    </row>
    <row r="17" spans="1:17" ht="19.5" customHeight="1">
      <c r="A17" s="71" t="s">
        <v>9</v>
      </c>
      <c r="B17" s="11"/>
      <c r="C17" s="181" t="s">
        <v>161</v>
      </c>
      <c r="D17" s="181" t="s">
        <v>122</v>
      </c>
      <c r="E17" s="189">
        <v>2</v>
      </c>
      <c r="F17" s="89">
        <f>IF(SUM(E28+G28+I28+K28+M28+E33+G33+I33+K33+M33+E37+G37+I37+K37+M37+E41+G41+I41+K41+M41+E49+G49+I49+K49+M49+F52+H52+J52+L52+N52+F55+H55+J55+L55+N55+E60+G60+I60+K60+M60)=0,"",SUM(E28+G28+I28+K28+M28+E33+G33+I33+K33+M33+E37+G37+I37+K37+M37+E41+G41+I41+K41+M41+E49+G49+I49+K49+M49+F52+H52+J52+L52+N52+F55+H55+J55+L55+N55+E60+G60+I60+K60+M60))</f>
        <v>240</v>
      </c>
      <c r="G17" s="90">
        <f>IF(SUM(F28+H28+J28+L28+N28+F33+H33+J33+L33+N33+F37+H37+J37+L37+N37+F41+H41+J41+L41+N41+F49+H49+J49+L49+N49+E52+G52+I52+K52+M52+E55+G55+I55+K55+M55+F60+H60+J60+L60+N60)=0,"",SUM(F28+H28+J28+L28+N28+F33+H33+J33+L33+N33+F37+H37+J37+L37+N37+F41+H41+J41+L41+N41+F49+H49+J49+L49+N49+E52+G52+I52+K52+M52+E55+G55+I55+K55+M55+F60+H60+J60+L60+N60))</f>
        <v>267</v>
      </c>
      <c r="H17" s="206">
        <f t="shared" si="0"/>
        <v>0.898876404494382</v>
      </c>
      <c r="I17" s="203"/>
      <c r="J17" s="91">
        <f>IF(SUM(O28,O33,O37,O41,O49,P52,P55,O60)=0,"",SUM(O28,O33,O37,O41,O49,P52,P55,O60))</f>
        <v>10</v>
      </c>
      <c r="K17" s="93">
        <f>IF(SUM(P28,P33,P37,P41,P49,O52,O55,P60)=0,"",SUM(P28,P33,P37,P41,P49,O52,O55,P60))</f>
        <v>18</v>
      </c>
      <c r="L17" s="202">
        <f t="shared" si="1"/>
        <v>0.5555555555555556</v>
      </c>
      <c r="M17" s="203"/>
      <c r="N17" s="204">
        <f t="shared" si="2"/>
        <v>4</v>
      </c>
      <c r="O17" s="205"/>
      <c r="P17" s="200">
        <v>7</v>
      </c>
      <c r="Q17" s="225"/>
    </row>
    <row r="18" spans="1:17" ht="19.5" customHeight="1">
      <c r="A18" s="71" t="s">
        <v>10</v>
      </c>
      <c r="B18" s="11"/>
      <c r="C18" s="183" t="s">
        <v>162</v>
      </c>
      <c r="D18" s="183" t="s">
        <v>89</v>
      </c>
      <c r="E18" s="189">
        <v>7</v>
      </c>
      <c r="F18" s="89">
        <f>IF(SUM(E29+G29+I29+K29+M29+E34+G34+I34+K34+M34+E42+G42+I42+K42+M42+E45+G45+I45+K45+M45+F48+H48+J48+L48+N48+F51+H51+J51+L51+N51+E56+G56+I56+K56+M56+F60+H60+J60+L60+N60)=0,"",SUM(E29+G29+I29+K29+M29+E34+G34+I34+K34+M34+E42+G42+I42+K42+M42+E45+G45+I45+K45+M45+F48+H48+J48+L48+N48+F51+H51+J51+L51+N51+E56+G56+I56+K56+M56+F60+H60+J60+L60+N60))</f>
        <v>298</v>
      </c>
      <c r="G18" s="90">
        <f>IF(SUM(F29+H29+J29+L29+N29+F34+H34+J34+L34+N34+F42+H42+J42+L42+N42+F45+H45+J45+L45+N45+E48+G48+I48+K48+M48+E51+G51+I51+K51+M51+F56+H56+J56+L56+N56+E60+G60+I60+K60+M60)=0,"",SUM(F29+H29+J29+L29+N29+F34+H34+J34+L34+N34+F42+H42+J42+L42+N42+F45+H45+J45+L45+N45+E48+G48+I48+K48+M48+E51+G51+I51+K51+M51+F56+H56+J56+L56+N56+E60+G60+I60+K60+M60))</f>
        <v>190</v>
      </c>
      <c r="H18" s="206">
        <f t="shared" si="0"/>
        <v>1.568421052631579</v>
      </c>
      <c r="I18" s="203"/>
      <c r="J18" s="91">
        <f>IF(SUM(O29,O34,O42,O45,P48,P51,O56,P60)=0,"",SUM(O29,O34,O42,O45,P48,P51,O56,P60))</f>
        <v>21</v>
      </c>
      <c r="K18" s="93">
        <f>IF(SUM(P29,P34,P42,P45,O48,O51,P56,O60)=0,"",SUM(P29,P34,P42,P45,O48,O51,P56,O60))</f>
        <v>8</v>
      </c>
      <c r="L18" s="202">
        <f t="shared" si="1"/>
        <v>2.625</v>
      </c>
      <c r="M18" s="203"/>
      <c r="N18" s="204">
        <f t="shared" si="2"/>
        <v>14</v>
      </c>
      <c r="O18" s="205"/>
      <c r="P18" s="200">
        <v>2</v>
      </c>
      <c r="Q18" s="225"/>
    </row>
    <row r="19" spans="1:17" ht="19.5" customHeight="1">
      <c r="A19" s="99" t="s">
        <v>41</v>
      </c>
      <c r="B19" s="100"/>
      <c r="C19" s="183" t="s">
        <v>136</v>
      </c>
      <c r="D19" s="183" t="s">
        <v>163</v>
      </c>
      <c r="E19" s="190">
        <v>5</v>
      </c>
      <c r="F19" s="101">
        <f>IF(SUM(F29+H29+J29+L29+N29+E38+G38+I38+K38+M38+F41+H41+J41+L41+N41+F44+H44+J44+L44+N44+F47+H47+J47+L47+N47+E53+G53+I53+K53+M53+E57+G57+I57+K57+M57+E61+G61+I61+K61+M61)=0,"",SUM(F29+H29+J29+L29+N29+E38+G38+I38+K38+M38+F41+H41+J41+L41+N41+F44+H44+J44+L44+N44+F47+H47+J47+L47+N47+E53+G53+I53+K53+M53+E57+G57+I57+K57+M57+E61+G61+I61+K61+M61))</f>
        <v>246</v>
      </c>
      <c r="G19" s="102">
        <f>IF(SUM(E29+G29+I29+K29+M29+F38+H38+J38+L38+N38+E41+G41+I41+K41+M41+E44+G44+I44+K44+M44+E47+G47+I47+K47+M47+F53+H53+J53+L53+N53+F57+H57+J57+L57+N57+F61+H61+J61+L61+N61)=0,"",SUM(E29+G29+I29+K29+M29+F38+H38+J38+L38+N38+E41+G41+I41+K41+M41+E44+G44+I44+K44+M44+E47+G47+I47+K47+M47+F53+H53+J53+L53+N53+F57+H57+J57+L57+N57+F61+H61+J61+L61+N61))</f>
        <v>208</v>
      </c>
      <c r="H19" s="206">
        <f t="shared" si="0"/>
        <v>1.1826923076923077</v>
      </c>
      <c r="I19" s="226"/>
      <c r="J19" s="103">
        <f>IF(SUM(P29,O38,P41,P44,P47,O53,O57,O61)=0,"",SUM(P29,O38,P41,P44,P47,O53,O57,O61))</f>
        <v>18</v>
      </c>
      <c r="K19" s="104">
        <f>IF(SUM(O29,P38,O41,O44,O47,P53,P57,P61)=0,"",SUM(O29,P38,O41,O44,O47,P53,P57,P61))</f>
        <v>10</v>
      </c>
      <c r="L19" s="202">
        <f t="shared" si="1"/>
        <v>1.8</v>
      </c>
      <c r="M19" s="227"/>
      <c r="N19" s="204">
        <f t="shared" si="2"/>
        <v>10</v>
      </c>
      <c r="O19" s="228"/>
      <c r="P19" s="200">
        <v>3</v>
      </c>
      <c r="Q19" s="229"/>
    </row>
    <row r="20" spans="1:17" ht="19.5" customHeight="1">
      <c r="A20" s="114" t="s">
        <v>48</v>
      </c>
      <c r="B20" s="115"/>
      <c r="C20" s="183" t="s">
        <v>164</v>
      </c>
      <c r="D20" s="183" t="s">
        <v>129</v>
      </c>
      <c r="E20" s="191">
        <v>0</v>
      </c>
      <c r="F20" s="116">
        <f>IF(SUM(E30+G30+I30+K30+M30+F34+H34+J34+L34+N34+F37+H37+J37+L37+N37+F40+H40+J40+L40+N40+F43+H43+J43+L43+N43+E50+G50+I50+K50+M50+E58+G58+I58+K58+M58+F61+H61+J61+L61+N61)=0,"",SUM(E30+G30+I30+K30+M30+F34+H34+J34+L34+N34+F37+H37+J37+L37+N37+F40+H40+J40+L40+N40+F43+H43+J43+L43+N43+E50+G50+I50+K50+M50+E58+G58+I58+K58+M58+F61+H61+J61+L61+N61))</f>
        <v>142</v>
      </c>
      <c r="G20" s="117">
        <f>IF(SUM(F30+H30+J30+L30+N30+E34+G34+I34+K34+M34+E37+G37+I37+K37+M37+E40+G40+I40+K40+M40+E43+G43+I43+K43+M43+F50+H50+J50+L50+N50+F58+H58+J58+L58+N58+E61+G61+I61+K61+M61)=0,"",SUM(F30+H30+J30+L30+N30+E34+G34+I34+K34+M34+E37+G37+I37+K37+M37+E40+G40+I40+K40+M40+E43+G43+I43+K43+M43+F50+H50+J50+L50+N50+F58+H58+J58+L58+N58+E61+G61+I61+K61+M61))</f>
        <v>273</v>
      </c>
      <c r="H20" s="206">
        <f t="shared" si="0"/>
        <v>0.5201465201465202</v>
      </c>
      <c r="I20" s="203"/>
      <c r="J20" s="118">
        <f>IF(SUM(O30,P34,P37,P40,P43,O50,O58,P61)=0,"",SUM(O30,P34,P37,P40,P43,O50,O58,P61))</f>
        <v>1</v>
      </c>
      <c r="K20" s="105">
        <f>IF(SUM(P30,O34,O37,O40,O43,P50,P58,O61)=0,"",SUM(P30,O34,O37,O40,O43,P50,P58,O61))</f>
        <v>24</v>
      </c>
      <c r="L20" s="202">
        <f t="shared" si="1"/>
        <v>0.041666666666666664</v>
      </c>
      <c r="M20" s="203"/>
      <c r="N20" s="204">
        <f t="shared" si="2"/>
      </c>
      <c r="O20" s="205"/>
      <c r="P20" s="200">
        <v>9</v>
      </c>
      <c r="Q20" s="225"/>
    </row>
    <row r="21" spans="1:17" ht="19.5" customHeight="1">
      <c r="A21" s="114" t="s">
        <v>4</v>
      </c>
      <c r="B21" s="115"/>
      <c r="C21" s="184" t="s">
        <v>165</v>
      </c>
      <c r="D21" s="182" t="s">
        <v>166</v>
      </c>
      <c r="E21" s="191">
        <v>1</v>
      </c>
      <c r="F21" s="116">
        <f>IF(SUM(F30+H30+J30+L30+N30+F33+H33+J33+L33+N33+F36+H36+J36+L36+N36+F39+H39+J39+L39+N39+E46+G46+I46+K46+M46+F53+H53+J53+L53+N53+F56+H56+J56+L56+N56+E62+G62+I62+K62+M62)=0,"",SUM(F30+H30+J30+L30+N30+F33+H33+J33+L33+N33+F36+H36+J36+L36+N36+F39+H39+J39+L39+N39+E46+G46+I46+K46+M46+F53+H53+J53+L53+N53+F56+H56+J56+L56+N56+E62+G62+I62+K62+M62))</f>
        <v>139</v>
      </c>
      <c r="G21" s="117">
        <f>IF(SUM(E30+G30+I30+K30+M30+E33+G33+I33+K33+M33+E36+G36+I36+K36+M36+E39+G39+I39+K39+M39+F46+H46+J46+L46+N46+E53+G53+I53+K53+M53+E56+G56+I56+K56+M56+F62+H62+J62+L62+N62)=0,"",SUM(E30+G30+I30+K30+M30+E33+G33+I33+K33+M33+E36+G36+I36+K36+M36+E39+G39+I39+K39+M39+F46+H46+J46+L46+N46+E53+G53+I53+K53+M53+E56+G56+I56+K56+M56+F62+H62+J62+L62+N62))</f>
        <v>256</v>
      </c>
      <c r="H21" s="206">
        <f t="shared" si="0"/>
        <v>0.54296875</v>
      </c>
      <c r="I21" s="203"/>
      <c r="J21" s="118">
        <f>IF(SUM(P30,P33,P36,P39,O46,P53,P56,O62)=0,"",SUM(P30,P33,P36,P39,O46,P53,P56,O62))</f>
        <v>3</v>
      </c>
      <c r="K21" s="105">
        <f>IF(SUM(O30,O33,O36,O39,P46,O53,O56,P62)=0,"",SUM(O30,O33,O36,O39,P46,O53,O56,P62))</f>
        <v>21</v>
      </c>
      <c r="L21" s="202">
        <f t="shared" si="1"/>
        <v>0.14285714285714285</v>
      </c>
      <c r="M21" s="203"/>
      <c r="N21" s="204">
        <f t="shared" si="2"/>
        <v>2</v>
      </c>
      <c r="O21" s="205"/>
      <c r="P21" s="200">
        <v>8</v>
      </c>
      <c r="Q21" s="229"/>
    </row>
    <row r="22" spans="1:17" ht="19.5" customHeight="1">
      <c r="A22" s="114" t="s">
        <v>62</v>
      </c>
      <c r="B22" s="115"/>
      <c r="C22" s="183" t="s">
        <v>161</v>
      </c>
      <c r="D22" s="183" t="s">
        <v>167</v>
      </c>
      <c r="E22" s="191">
        <v>3</v>
      </c>
      <c r="F22" s="116">
        <f>IF(SUM(F28+H28+J28+L28+N28+F32+H32+J32+L32+N32+F35+H35+J35+L35+N35+F45+H45+J45+L45+N45+F50+H50+J50+L50+N50+E54+G54+I54+K54+M54+F57+H57+J57+L57+N57+F62+H62+J62+L62+N62)=0,"",SUM(F28+H28+J28+L28+N28+F32+H32+J32+L32+N32+F35+H35+J35+L35+N35+F45+H45+J45+L45+N45+F50+H50+J50+L50+N50+E54+G54+I54+K54+M54+F57+H57+J57+L57+N57+F62+H62+J62+L62+N62))</f>
        <v>271</v>
      </c>
      <c r="G22" s="117">
        <f>IF(SUM(E28+G28+I28+K28+M28+E32+G32+I32+K32+M32+E35+G35+I35+K35+M35+E45+G45+I45+K45+M45+E50+G50+I50+K50+M50+F54+H54+J54+L54+N54+E57+G57+I57+K57+M57+E62+G62+I62+K62+M62)=0,"",SUM(E28+G28+I28+K28+M28+E32+G32+I32+K32+M32+E35+G35+I35+K35+M35+E45+G45+I45+K45+M45+E50+G50+I50+K50+M50+F54+H54+J54+L54+N54+E57+G57+I57+K57+M57+E62+G62+I62+K62+M62))</f>
        <v>280</v>
      </c>
      <c r="H22" s="206">
        <f t="shared" si="0"/>
        <v>0.9678571428571429</v>
      </c>
      <c r="I22" s="203"/>
      <c r="J22" s="118">
        <f>IF(SUM(P28,P32,P35,P45,P50,O54,P57,P62)=0,"",SUM(P28,P32,P35,P45,P50,O54,P57,P62))</f>
        <v>13</v>
      </c>
      <c r="K22" s="105">
        <f>IF(SUM(O28,O32,O35,O45,O50,P54,O57,O62)=0,"",SUM(O28,O32,O35,O45,O50,P54,O57,O62))</f>
        <v>17</v>
      </c>
      <c r="L22" s="202">
        <f t="shared" si="1"/>
        <v>0.7647058823529411</v>
      </c>
      <c r="M22" s="203"/>
      <c r="N22" s="204">
        <f t="shared" si="2"/>
        <v>6</v>
      </c>
      <c r="O22" s="205"/>
      <c r="P22" s="200">
        <v>6</v>
      </c>
      <c r="Q22" s="201"/>
    </row>
    <row r="23" spans="1:17" ht="19.5" customHeight="1" thickBot="1">
      <c r="A23" s="106" t="s">
        <v>71</v>
      </c>
      <c r="B23" s="107"/>
      <c r="C23" s="183" t="s">
        <v>168</v>
      </c>
      <c r="D23" s="183" t="s">
        <v>169</v>
      </c>
      <c r="E23" s="192">
        <v>5</v>
      </c>
      <c r="F23" s="110">
        <f>IF(SUM(F27+H27+J27+L27+N27+F31+H31+J31+L31+N31+F38+H38+J38+L38+N38+F42+H42+J42+L42+N42+F46+H46+J46+L46+N46+F49+H49+J49+L49+N49+F54+H54+J54+L54+N54+F58+H58+J58+L58+N58)=0,"",SUM(F27+H27+J27+L27+N27+F31+H31+J31+L31+N31+F38+H38+J38+L38+N38+F42+H42+J42+L42+N42+F46+H46+J46+L46+N46+F49+H49+J49+L49+N49+F54+H54+J54+L54+N54+F58+H58+J58+L58+N58))</f>
        <v>259</v>
      </c>
      <c r="G23" s="111">
        <f>IF(SUM(E27+G27+I27+K27+M27+E31+G31+I31+K31+M31+E38+G38+I38+K38+M38+E42+G42+I42+K42+M42+E46+G46+I46+K46+M46+E49+G49+I49+K49+M49+E54+G54+I54+K54+M54+E58+G58+I58+K58+M58)=0,"",SUM(E27+G27+I27+K27+M27+E31+G31+I31+K31+M31+E38+G38+I38+K38+M38+E42+G42+I42+K42+M42+E46+G46+I46+K46+M46+E49+G49+I49+K49+M49+E54+G54+I54+K54+M54+E58+G58+I58+K58+M58))</f>
        <v>292</v>
      </c>
      <c r="H23" s="230">
        <f t="shared" si="0"/>
        <v>0.886986301369863</v>
      </c>
      <c r="I23" s="194"/>
      <c r="J23" s="112">
        <f>IF(SUM(P27,P31,P38,P42,P46,P49,P54,P58)=0,"",SUM(P27,P31,P38,P42,P46,P49,P54,P58))</f>
        <v>15</v>
      </c>
      <c r="K23" s="113">
        <f>IF(SUM(O27,O31,O38,O42,O46,O49,O54,O58)=0,"",SUM(O27,O31,O38,O42,O46,O49,O54,O58))</f>
        <v>14</v>
      </c>
      <c r="L23" s="195">
        <f t="shared" si="1"/>
        <v>1.0714285714285714</v>
      </c>
      <c r="M23" s="194"/>
      <c r="N23" s="196">
        <f t="shared" si="2"/>
        <v>10</v>
      </c>
      <c r="O23" s="197"/>
      <c r="P23" s="198">
        <v>5</v>
      </c>
      <c r="Q23" s="231"/>
    </row>
    <row r="24" spans="1:17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9.5" customHeight="1" thickBot="1">
      <c r="A25" s="43" t="s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ht="19.5" customHeight="1" thickBot="1">
      <c r="A26" s="47" t="s">
        <v>21</v>
      </c>
      <c r="B26" s="48" t="s">
        <v>12</v>
      </c>
      <c r="C26" s="233" t="s">
        <v>13</v>
      </c>
      <c r="D26" s="235"/>
      <c r="E26" s="233" t="s">
        <v>22</v>
      </c>
      <c r="F26" s="235"/>
      <c r="G26" s="233" t="s">
        <v>23</v>
      </c>
      <c r="H26" s="235"/>
      <c r="I26" s="233" t="s">
        <v>24</v>
      </c>
      <c r="J26" s="235"/>
      <c r="K26" s="232" t="s">
        <v>25</v>
      </c>
      <c r="L26" s="232"/>
      <c r="M26" s="232" t="s">
        <v>26</v>
      </c>
      <c r="N26" s="232"/>
      <c r="O26" s="233" t="s">
        <v>27</v>
      </c>
      <c r="P26" s="234"/>
      <c r="Q26" s="49" t="s">
        <v>20</v>
      </c>
      <c r="R26" s="9"/>
    </row>
    <row r="27" spans="1:18" ht="19.5" customHeight="1">
      <c r="A27" s="72"/>
      <c r="B27" s="15" t="s">
        <v>72</v>
      </c>
      <c r="C27" s="94" t="str">
        <f>IF(C16=0,"",(C16))</f>
        <v>Guede</v>
      </c>
      <c r="D27" s="94" t="str">
        <f>IF(C23=0,"",(C23))</f>
        <v>Winkelmann</v>
      </c>
      <c r="E27" s="16">
        <v>11</v>
      </c>
      <c r="F27" s="17">
        <v>3</v>
      </c>
      <c r="G27" s="18">
        <v>11</v>
      </c>
      <c r="H27" s="19">
        <v>3</v>
      </c>
      <c r="I27" s="20">
        <v>11</v>
      </c>
      <c r="J27" s="21">
        <v>6</v>
      </c>
      <c r="K27" s="20"/>
      <c r="L27" s="21"/>
      <c r="M27" s="20"/>
      <c r="N27" s="21"/>
      <c r="O27" s="22">
        <v>3</v>
      </c>
      <c r="P27" s="23">
        <v>0</v>
      </c>
      <c r="Q27" s="24" t="s">
        <v>182</v>
      </c>
      <c r="R27" s="9"/>
    </row>
    <row r="28" spans="1:18" ht="19.5" customHeight="1">
      <c r="A28" s="72"/>
      <c r="B28" s="15" t="s">
        <v>65</v>
      </c>
      <c r="C28" s="95" t="str">
        <f>IF(C17=0,"",(C17))</f>
        <v>Grandjean</v>
      </c>
      <c r="D28" s="95" t="str">
        <f>IF(C22=0,"",(C22))</f>
        <v>Grandjean</v>
      </c>
      <c r="E28" s="18">
        <v>10</v>
      </c>
      <c r="F28" s="19">
        <v>12</v>
      </c>
      <c r="G28" s="18">
        <v>12</v>
      </c>
      <c r="H28" s="19">
        <v>14</v>
      </c>
      <c r="I28" s="20">
        <v>11</v>
      </c>
      <c r="J28" s="21">
        <v>8</v>
      </c>
      <c r="K28" s="20">
        <v>5</v>
      </c>
      <c r="L28" s="21">
        <v>11</v>
      </c>
      <c r="M28" s="20"/>
      <c r="N28" s="21"/>
      <c r="O28" s="73">
        <v>1</v>
      </c>
      <c r="P28" s="23">
        <v>3</v>
      </c>
      <c r="Q28" s="24" t="s">
        <v>181</v>
      </c>
      <c r="R28" s="9"/>
    </row>
    <row r="29" spans="1:18" ht="19.5" customHeight="1">
      <c r="A29" s="72"/>
      <c r="B29" s="15" t="s">
        <v>45</v>
      </c>
      <c r="C29" s="95" t="str">
        <f>IF(C18=0,"",(C18))</f>
        <v>Jaquet</v>
      </c>
      <c r="D29" s="95" t="str">
        <f>IF(C19=0,"",(C19))</f>
        <v>Hild</v>
      </c>
      <c r="E29" s="18">
        <v>11</v>
      </c>
      <c r="F29" s="19">
        <v>3</v>
      </c>
      <c r="G29" s="18">
        <v>11</v>
      </c>
      <c r="H29" s="19">
        <v>1</v>
      </c>
      <c r="I29" s="20">
        <v>11</v>
      </c>
      <c r="J29" s="21">
        <v>3</v>
      </c>
      <c r="K29" s="20"/>
      <c r="L29" s="21"/>
      <c r="M29" s="20"/>
      <c r="N29" s="21"/>
      <c r="O29" s="73">
        <v>3</v>
      </c>
      <c r="P29" s="23">
        <v>1</v>
      </c>
      <c r="Q29" s="24" t="s">
        <v>177</v>
      </c>
      <c r="R29" s="9"/>
    </row>
    <row r="30" spans="1:18" ht="19.5" customHeight="1" thickBot="1">
      <c r="A30" s="129"/>
      <c r="B30" s="130" t="s">
        <v>59</v>
      </c>
      <c r="C30" s="131" t="str">
        <f>IF(C20=0,"",(C20))</f>
        <v>D'Epagnier</v>
      </c>
      <c r="D30" s="131" t="str">
        <f>IF(C21=0,"",(C21))</f>
        <v>Gabino</v>
      </c>
      <c r="E30" s="132">
        <v>9</v>
      </c>
      <c r="F30" s="133">
        <v>11</v>
      </c>
      <c r="G30" s="132">
        <v>5</v>
      </c>
      <c r="H30" s="133">
        <v>11</v>
      </c>
      <c r="I30" s="134">
        <v>9</v>
      </c>
      <c r="J30" s="135">
        <v>11</v>
      </c>
      <c r="K30" s="134"/>
      <c r="L30" s="135"/>
      <c r="M30" s="134"/>
      <c r="N30" s="135"/>
      <c r="O30" s="136">
        <v>0</v>
      </c>
      <c r="P30" s="137">
        <v>3</v>
      </c>
      <c r="Q30" s="138" t="s">
        <v>175</v>
      </c>
      <c r="R30" s="9"/>
    </row>
    <row r="31" spans="1:18" ht="19.5" customHeight="1" thickTop="1">
      <c r="A31" s="139"/>
      <c r="B31" s="140" t="s">
        <v>73</v>
      </c>
      <c r="C31" s="141" t="str">
        <f>IF(C15=0,"",(C15))</f>
        <v>Meyrat</v>
      </c>
      <c r="D31" s="141" t="str">
        <f>IF(C23=0,"",(C23))</f>
        <v>Winkelmann</v>
      </c>
      <c r="E31" s="142">
        <v>11</v>
      </c>
      <c r="F31" s="143">
        <v>7</v>
      </c>
      <c r="G31" s="142">
        <v>7</v>
      </c>
      <c r="H31" s="143">
        <v>11</v>
      </c>
      <c r="I31" s="144">
        <v>9</v>
      </c>
      <c r="J31" s="145">
        <v>11</v>
      </c>
      <c r="K31" s="144">
        <v>11</v>
      </c>
      <c r="L31" s="145">
        <v>7</v>
      </c>
      <c r="M31" s="144">
        <v>8</v>
      </c>
      <c r="N31" s="145">
        <v>11</v>
      </c>
      <c r="O31" s="146">
        <v>2</v>
      </c>
      <c r="P31" s="147">
        <v>3</v>
      </c>
      <c r="Q31" s="148" t="s">
        <v>183</v>
      </c>
      <c r="R31" s="9"/>
    </row>
    <row r="32" spans="1:18" ht="19.5" customHeight="1">
      <c r="A32" s="74"/>
      <c r="B32" s="50" t="s">
        <v>68</v>
      </c>
      <c r="C32" s="96" t="str">
        <f>IF(C16=0,"",(C16))</f>
        <v>Guede</v>
      </c>
      <c r="D32" s="96" t="str">
        <f>IF(C22=0,"",(C22))</f>
        <v>Grandjean</v>
      </c>
      <c r="E32" s="51">
        <v>11</v>
      </c>
      <c r="F32" s="75">
        <v>2</v>
      </c>
      <c r="G32" s="51">
        <v>11</v>
      </c>
      <c r="H32" s="75">
        <v>4</v>
      </c>
      <c r="I32" s="52">
        <v>11</v>
      </c>
      <c r="J32" s="76">
        <v>9</v>
      </c>
      <c r="K32" s="52"/>
      <c r="L32" s="76"/>
      <c r="M32" s="52"/>
      <c r="N32" s="76"/>
      <c r="O32" s="77">
        <v>3</v>
      </c>
      <c r="P32" s="78">
        <v>0</v>
      </c>
      <c r="Q32" s="79" t="s">
        <v>182</v>
      </c>
      <c r="R32" s="9"/>
    </row>
    <row r="33" spans="1:18" ht="19.5" customHeight="1">
      <c r="A33" s="74"/>
      <c r="B33" s="50" t="s">
        <v>58</v>
      </c>
      <c r="C33" s="96" t="str">
        <f>IF(C17=0,"",(C17))</f>
        <v>Grandjean</v>
      </c>
      <c r="D33" s="96" t="str">
        <f>IF(C21=0,"",(C21))</f>
        <v>Gabino</v>
      </c>
      <c r="E33" s="51">
        <v>11</v>
      </c>
      <c r="F33" s="75">
        <v>2</v>
      </c>
      <c r="G33" s="51">
        <v>11</v>
      </c>
      <c r="H33" s="75">
        <v>6</v>
      </c>
      <c r="I33" s="52">
        <v>11</v>
      </c>
      <c r="J33" s="76">
        <v>8</v>
      </c>
      <c r="K33" s="52"/>
      <c r="L33" s="76"/>
      <c r="M33" s="52"/>
      <c r="N33" s="76"/>
      <c r="O33" s="77">
        <v>3</v>
      </c>
      <c r="P33" s="78">
        <v>0</v>
      </c>
      <c r="Q33" s="79" t="s">
        <v>179</v>
      </c>
      <c r="R33" s="9"/>
    </row>
    <row r="34" spans="1:18" ht="19.5" customHeight="1" thickBot="1">
      <c r="A34" s="149"/>
      <c r="B34" s="150" t="s">
        <v>50</v>
      </c>
      <c r="C34" s="151" t="str">
        <f>IF(C18=0,"",(C18))</f>
        <v>Jaquet</v>
      </c>
      <c r="D34" s="151" t="str">
        <f>IF(C20=0,"",(C20))</f>
        <v>D'Epagnier</v>
      </c>
      <c r="E34" s="152">
        <v>11</v>
      </c>
      <c r="F34" s="153">
        <v>1</v>
      </c>
      <c r="G34" s="152">
        <v>11</v>
      </c>
      <c r="H34" s="153">
        <v>8</v>
      </c>
      <c r="I34" s="154">
        <v>11</v>
      </c>
      <c r="J34" s="155">
        <v>4</v>
      </c>
      <c r="K34" s="154"/>
      <c r="L34" s="155"/>
      <c r="M34" s="154"/>
      <c r="N34" s="155"/>
      <c r="O34" s="156">
        <v>3</v>
      </c>
      <c r="P34" s="157">
        <v>0</v>
      </c>
      <c r="Q34" s="158" t="s">
        <v>177</v>
      </c>
      <c r="R34" s="9"/>
    </row>
    <row r="35" spans="1:18" ht="19.5" customHeight="1" thickTop="1">
      <c r="A35" s="159"/>
      <c r="B35" s="160" t="s">
        <v>63</v>
      </c>
      <c r="C35" s="161" t="str">
        <f>IF(C15=0,"",(C15))</f>
        <v>Meyrat</v>
      </c>
      <c r="D35" s="161" t="str">
        <f>IF(C22=0,"",(C22))</f>
        <v>Grandjean</v>
      </c>
      <c r="E35" s="162">
        <v>11</v>
      </c>
      <c r="F35" s="163">
        <v>7</v>
      </c>
      <c r="G35" s="162">
        <v>12</v>
      </c>
      <c r="H35" s="163">
        <v>10</v>
      </c>
      <c r="I35" s="164">
        <v>8</v>
      </c>
      <c r="J35" s="165">
        <v>11</v>
      </c>
      <c r="K35" s="164">
        <v>11</v>
      </c>
      <c r="L35" s="165">
        <v>6</v>
      </c>
      <c r="M35" s="164"/>
      <c r="N35" s="165"/>
      <c r="O35" s="166">
        <v>3</v>
      </c>
      <c r="P35" s="167">
        <v>1</v>
      </c>
      <c r="Q35" s="168" t="s">
        <v>178</v>
      </c>
      <c r="R35" s="9"/>
    </row>
    <row r="36" spans="1:18" ht="19.5" customHeight="1">
      <c r="A36" s="72"/>
      <c r="B36" s="15" t="s">
        <v>55</v>
      </c>
      <c r="C36" s="95" t="str">
        <f>IF(C16=0,"",(C16))</f>
        <v>Guede</v>
      </c>
      <c r="D36" s="95" t="str">
        <f>IF(C21=0,"",(C21))</f>
        <v>Gabino</v>
      </c>
      <c r="E36" s="18">
        <v>11</v>
      </c>
      <c r="F36" s="19">
        <v>3</v>
      </c>
      <c r="G36" s="18">
        <v>11</v>
      </c>
      <c r="H36" s="19">
        <v>3</v>
      </c>
      <c r="I36" s="20">
        <v>11</v>
      </c>
      <c r="J36" s="21">
        <v>1</v>
      </c>
      <c r="K36" s="20"/>
      <c r="L36" s="21"/>
      <c r="M36" s="20"/>
      <c r="N36" s="21"/>
      <c r="O36" s="73">
        <v>3</v>
      </c>
      <c r="P36" s="23">
        <v>0</v>
      </c>
      <c r="Q36" s="24" t="s">
        <v>182</v>
      </c>
      <c r="R36" s="9"/>
    </row>
    <row r="37" spans="1:18" ht="19.5" customHeight="1">
      <c r="A37" s="72"/>
      <c r="B37" s="15" t="s">
        <v>51</v>
      </c>
      <c r="C37" s="95" t="str">
        <f>IF(C17=0,"",(C17))</f>
        <v>Grandjean</v>
      </c>
      <c r="D37" s="95" t="str">
        <f>IF(C20=0,"",(C20))</f>
        <v>D'Epagnier</v>
      </c>
      <c r="E37" s="18">
        <v>11</v>
      </c>
      <c r="F37" s="19">
        <v>4</v>
      </c>
      <c r="G37" s="18">
        <v>11</v>
      </c>
      <c r="H37" s="19">
        <v>4</v>
      </c>
      <c r="I37" s="20">
        <v>11</v>
      </c>
      <c r="J37" s="21">
        <v>4</v>
      </c>
      <c r="K37" s="20"/>
      <c r="L37" s="21"/>
      <c r="M37" s="20"/>
      <c r="N37" s="21"/>
      <c r="O37" s="73">
        <v>3</v>
      </c>
      <c r="P37" s="23">
        <v>0</v>
      </c>
      <c r="Q37" s="24" t="s">
        <v>179</v>
      </c>
      <c r="R37" s="9"/>
    </row>
    <row r="38" spans="1:18" ht="19.5" customHeight="1" thickBot="1">
      <c r="A38" s="129"/>
      <c r="B38" s="130" t="s">
        <v>74</v>
      </c>
      <c r="C38" s="131" t="str">
        <f>IF(C19=0,"",(C19))</f>
        <v>Hild</v>
      </c>
      <c r="D38" s="131" t="str">
        <f>IF(C23=0,"",(C23))</f>
        <v>Winkelmann</v>
      </c>
      <c r="E38" s="132">
        <v>11</v>
      </c>
      <c r="F38" s="133">
        <v>7</v>
      </c>
      <c r="G38" s="132">
        <v>11</v>
      </c>
      <c r="H38" s="133">
        <v>5</v>
      </c>
      <c r="I38" s="134">
        <v>11</v>
      </c>
      <c r="J38" s="135">
        <v>7</v>
      </c>
      <c r="K38" s="134"/>
      <c r="L38" s="135"/>
      <c r="M38" s="134"/>
      <c r="N38" s="135"/>
      <c r="O38" s="136">
        <v>3</v>
      </c>
      <c r="P38" s="137">
        <v>0</v>
      </c>
      <c r="Q38" s="138" t="s">
        <v>180</v>
      </c>
      <c r="R38" s="9"/>
    </row>
    <row r="39" spans="1:18" ht="19.5" customHeight="1" thickTop="1">
      <c r="A39" s="139"/>
      <c r="B39" s="140" t="s">
        <v>56</v>
      </c>
      <c r="C39" s="141" t="str">
        <f>IF(C15=0,"",(C15))</f>
        <v>Meyrat</v>
      </c>
      <c r="D39" s="141" t="str">
        <f>IF(C21=0,"",(C21))</f>
        <v>Gabino</v>
      </c>
      <c r="E39" s="142">
        <v>11</v>
      </c>
      <c r="F39" s="143">
        <v>7</v>
      </c>
      <c r="G39" s="142">
        <v>11</v>
      </c>
      <c r="H39" s="143">
        <v>4</v>
      </c>
      <c r="I39" s="144">
        <v>11</v>
      </c>
      <c r="J39" s="145">
        <v>6</v>
      </c>
      <c r="K39" s="144"/>
      <c r="L39" s="145"/>
      <c r="M39" s="144"/>
      <c r="N39" s="145"/>
      <c r="O39" s="146">
        <v>3</v>
      </c>
      <c r="P39" s="147">
        <v>0</v>
      </c>
      <c r="Q39" s="148" t="s">
        <v>178</v>
      </c>
      <c r="R39" s="9"/>
    </row>
    <row r="40" spans="1:18" ht="19.5" customHeight="1">
      <c r="A40" s="74"/>
      <c r="B40" s="50" t="s">
        <v>52</v>
      </c>
      <c r="C40" s="96" t="str">
        <f>IF(C16=0,"",(C16))</f>
        <v>Guede</v>
      </c>
      <c r="D40" s="96" t="str">
        <f>IF(C20=0,"",(C20))</f>
        <v>D'Epagnier</v>
      </c>
      <c r="E40" s="51">
        <v>11</v>
      </c>
      <c r="F40" s="75">
        <v>5</v>
      </c>
      <c r="G40" s="51">
        <v>11</v>
      </c>
      <c r="H40" s="75">
        <v>5</v>
      </c>
      <c r="I40" s="52">
        <v>11</v>
      </c>
      <c r="J40" s="76">
        <v>4</v>
      </c>
      <c r="K40" s="52"/>
      <c r="L40" s="76"/>
      <c r="M40" s="52"/>
      <c r="N40" s="76"/>
      <c r="O40" s="77">
        <v>3</v>
      </c>
      <c r="P40" s="78">
        <v>0</v>
      </c>
      <c r="Q40" s="79" t="s">
        <v>182</v>
      </c>
      <c r="R40" s="9"/>
    </row>
    <row r="41" spans="1:18" ht="19.5" customHeight="1">
      <c r="A41" s="170"/>
      <c r="B41" s="171" t="s">
        <v>42</v>
      </c>
      <c r="C41" s="172" t="str">
        <f>IF(C17=0,"",(C17))</f>
        <v>Grandjean</v>
      </c>
      <c r="D41" s="172" t="str">
        <f>IF(C19=0,"",(C19))</f>
        <v>Hild</v>
      </c>
      <c r="E41" s="173">
        <v>6</v>
      </c>
      <c r="F41" s="174">
        <v>11</v>
      </c>
      <c r="G41" s="173">
        <v>4</v>
      </c>
      <c r="H41" s="174">
        <v>11</v>
      </c>
      <c r="I41" s="175">
        <v>10</v>
      </c>
      <c r="J41" s="176">
        <v>12</v>
      </c>
      <c r="K41" s="175"/>
      <c r="L41" s="176"/>
      <c r="M41" s="175"/>
      <c r="N41" s="176"/>
      <c r="O41" s="177">
        <v>0</v>
      </c>
      <c r="P41" s="178">
        <v>3</v>
      </c>
      <c r="Q41" s="179" t="s">
        <v>180</v>
      </c>
      <c r="R41" s="9"/>
    </row>
    <row r="42" spans="1:18" ht="19.5" customHeight="1" thickBot="1">
      <c r="A42" s="149"/>
      <c r="B42" s="150" t="s">
        <v>75</v>
      </c>
      <c r="C42" s="151" t="str">
        <f>IF(C18=0,"",(C18))</f>
        <v>Jaquet</v>
      </c>
      <c r="D42" s="151" t="str">
        <f>IF(C23=0,"",(C23))</f>
        <v>Winkelmann</v>
      </c>
      <c r="E42" s="152">
        <v>11</v>
      </c>
      <c r="F42" s="153">
        <v>5</v>
      </c>
      <c r="G42" s="152">
        <v>11</v>
      </c>
      <c r="H42" s="153">
        <v>3</v>
      </c>
      <c r="I42" s="154">
        <v>15</v>
      </c>
      <c r="J42" s="155">
        <v>13</v>
      </c>
      <c r="K42" s="154"/>
      <c r="L42" s="155"/>
      <c r="M42" s="154"/>
      <c r="N42" s="155"/>
      <c r="O42" s="156">
        <v>3</v>
      </c>
      <c r="P42" s="157">
        <v>0</v>
      </c>
      <c r="Q42" s="158" t="s">
        <v>177</v>
      </c>
      <c r="R42" s="9"/>
    </row>
    <row r="43" spans="1:18" ht="19.5" customHeight="1" thickTop="1">
      <c r="A43" s="159"/>
      <c r="B43" s="160" t="s">
        <v>49</v>
      </c>
      <c r="C43" s="161" t="str">
        <f>IF(C15=0,"",(C15))</f>
        <v>Meyrat</v>
      </c>
      <c r="D43" s="161" t="str">
        <f>IF(C20=0,"",(C20))</f>
        <v>D'Epagnier</v>
      </c>
      <c r="E43" s="162">
        <v>11</v>
      </c>
      <c r="F43" s="163">
        <v>3</v>
      </c>
      <c r="G43" s="162">
        <v>11</v>
      </c>
      <c r="H43" s="163">
        <v>8</v>
      </c>
      <c r="I43" s="164">
        <v>11</v>
      </c>
      <c r="J43" s="165">
        <v>3</v>
      </c>
      <c r="K43" s="164"/>
      <c r="L43" s="165"/>
      <c r="M43" s="164"/>
      <c r="N43" s="165"/>
      <c r="O43" s="166">
        <v>3</v>
      </c>
      <c r="P43" s="167">
        <v>0</v>
      </c>
      <c r="Q43" s="168" t="s">
        <v>178</v>
      </c>
      <c r="R43" s="9"/>
    </row>
    <row r="44" spans="1:18" ht="19.5" customHeight="1">
      <c r="A44" s="72"/>
      <c r="B44" s="15" t="s">
        <v>44</v>
      </c>
      <c r="C44" s="95" t="str">
        <f>IF(C16=0,"",(C16))</f>
        <v>Guede</v>
      </c>
      <c r="D44" s="95" t="str">
        <f>IF(C19=0,"",(C19))</f>
        <v>Hild</v>
      </c>
      <c r="E44" s="18">
        <v>11</v>
      </c>
      <c r="F44" s="19">
        <v>8</v>
      </c>
      <c r="G44" s="18">
        <v>11</v>
      </c>
      <c r="H44" s="19">
        <v>5</v>
      </c>
      <c r="I44" s="20">
        <v>11</v>
      </c>
      <c r="J44" s="21">
        <v>8</v>
      </c>
      <c r="K44" s="20"/>
      <c r="L44" s="21"/>
      <c r="M44" s="20"/>
      <c r="N44" s="21"/>
      <c r="O44" s="73">
        <v>3</v>
      </c>
      <c r="P44" s="23">
        <v>0</v>
      </c>
      <c r="Q44" s="24" t="s">
        <v>182</v>
      </c>
      <c r="R44" s="9"/>
    </row>
    <row r="45" spans="1:18" ht="19.5" customHeight="1">
      <c r="A45" s="72"/>
      <c r="B45" s="15" t="s">
        <v>64</v>
      </c>
      <c r="C45" s="95" t="str">
        <f>IF(C18=0,"",(C18))</f>
        <v>Jaquet</v>
      </c>
      <c r="D45" s="95" t="str">
        <f>IF(C22=0,"",(C22))</f>
        <v>Grandjean</v>
      </c>
      <c r="E45" s="18">
        <v>12</v>
      </c>
      <c r="F45" s="19">
        <v>10</v>
      </c>
      <c r="G45" s="18">
        <v>11</v>
      </c>
      <c r="H45" s="19">
        <v>6</v>
      </c>
      <c r="I45" s="20">
        <v>5</v>
      </c>
      <c r="J45" s="21">
        <v>11</v>
      </c>
      <c r="K45" s="20">
        <v>11</v>
      </c>
      <c r="L45" s="21">
        <v>3</v>
      </c>
      <c r="M45" s="20"/>
      <c r="N45" s="21"/>
      <c r="O45" s="73">
        <v>3</v>
      </c>
      <c r="P45" s="23">
        <v>1</v>
      </c>
      <c r="Q45" s="24" t="s">
        <v>177</v>
      </c>
      <c r="R45" s="9"/>
    </row>
    <row r="46" spans="1:18" ht="19.5" customHeight="1" thickBot="1">
      <c r="A46" s="129"/>
      <c r="B46" s="130" t="s">
        <v>76</v>
      </c>
      <c r="C46" s="131" t="str">
        <f>IF(C21=0,"",(C21))</f>
        <v>Gabino</v>
      </c>
      <c r="D46" s="131" t="str">
        <f>IF(C23=0,"",(C23))</f>
        <v>Winkelmann</v>
      </c>
      <c r="E46" s="132">
        <v>10</v>
      </c>
      <c r="F46" s="133">
        <v>12</v>
      </c>
      <c r="G46" s="132">
        <v>8</v>
      </c>
      <c r="H46" s="133">
        <v>11</v>
      </c>
      <c r="I46" s="134">
        <v>10</v>
      </c>
      <c r="J46" s="135">
        <v>12</v>
      </c>
      <c r="K46" s="134"/>
      <c r="L46" s="135"/>
      <c r="M46" s="134"/>
      <c r="N46" s="135"/>
      <c r="O46" s="136">
        <v>0</v>
      </c>
      <c r="P46" s="137">
        <v>3</v>
      </c>
      <c r="Q46" s="138" t="s">
        <v>183</v>
      </c>
      <c r="R46" s="9"/>
    </row>
    <row r="47" spans="1:18" ht="19.5" customHeight="1" thickTop="1">
      <c r="A47" s="139"/>
      <c r="B47" s="140" t="s">
        <v>43</v>
      </c>
      <c r="C47" s="141" t="str">
        <f>IF(C15=0,"",(C15))</f>
        <v>Meyrat</v>
      </c>
      <c r="D47" s="141" t="str">
        <f>IF(C19=0,"",(C19))</f>
        <v>Hild</v>
      </c>
      <c r="E47" s="142">
        <v>6</v>
      </c>
      <c r="F47" s="143">
        <v>11</v>
      </c>
      <c r="G47" s="142">
        <v>11</v>
      </c>
      <c r="H47" s="143">
        <v>9</v>
      </c>
      <c r="I47" s="144">
        <v>11</v>
      </c>
      <c r="J47" s="145">
        <v>7</v>
      </c>
      <c r="K47" s="144">
        <v>9</v>
      </c>
      <c r="L47" s="145">
        <v>11</v>
      </c>
      <c r="M47" s="144">
        <v>11</v>
      </c>
      <c r="N47" s="145">
        <v>5</v>
      </c>
      <c r="O47" s="146">
        <v>3</v>
      </c>
      <c r="P47" s="147">
        <v>2</v>
      </c>
      <c r="Q47" s="148" t="s">
        <v>178</v>
      </c>
      <c r="R47" s="9"/>
    </row>
    <row r="48" spans="1:18" ht="19.5" customHeight="1">
      <c r="A48" s="74"/>
      <c r="B48" s="50" t="s">
        <v>17</v>
      </c>
      <c r="C48" s="96" t="str">
        <f>IF(C16=0,"",(C16))</f>
        <v>Guede</v>
      </c>
      <c r="D48" s="96" t="str">
        <f>IF(C18=0,"",(C18))</f>
        <v>Jaquet</v>
      </c>
      <c r="E48" s="51">
        <v>12</v>
      </c>
      <c r="F48" s="75">
        <v>10</v>
      </c>
      <c r="G48" s="51">
        <v>11</v>
      </c>
      <c r="H48" s="75">
        <v>9</v>
      </c>
      <c r="I48" s="52">
        <v>11</v>
      </c>
      <c r="J48" s="76">
        <v>9</v>
      </c>
      <c r="K48" s="52"/>
      <c r="L48" s="76"/>
      <c r="M48" s="52"/>
      <c r="N48" s="76"/>
      <c r="O48" s="77">
        <v>3</v>
      </c>
      <c r="P48" s="78">
        <v>0</v>
      </c>
      <c r="Q48" s="79" t="s">
        <v>182</v>
      </c>
      <c r="R48" s="9"/>
    </row>
    <row r="49" spans="1:18" ht="19.5" customHeight="1">
      <c r="A49" s="74"/>
      <c r="B49" s="50" t="s">
        <v>77</v>
      </c>
      <c r="C49" s="96" t="str">
        <f>IF(C17=0,"",(C17))</f>
        <v>Grandjean</v>
      </c>
      <c r="D49" s="96" t="str">
        <f>IF(C23=0,"",(C23))</f>
        <v>Winkelmann</v>
      </c>
      <c r="E49" s="51">
        <v>11</v>
      </c>
      <c r="F49" s="75">
        <v>3</v>
      </c>
      <c r="G49" s="51">
        <v>11</v>
      </c>
      <c r="H49" s="75">
        <v>4</v>
      </c>
      <c r="I49" s="52">
        <v>6</v>
      </c>
      <c r="J49" s="76">
        <v>11</v>
      </c>
      <c r="K49" s="52">
        <v>12</v>
      </c>
      <c r="L49" s="76">
        <v>14</v>
      </c>
      <c r="M49" s="52">
        <v>7</v>
      </c>
      <c r="N49" s="76">
        <v>11</v>
      </c>
      <c r="O49" s="77">
        <v>2</v>
      </c>
      <c r="P49" s="78">
        <v>3</v>
      </c>
      <c r="Q49" s="79" t="s">
        <v>183</v>
      </c>
      <c r="R49" s="9"/>
    </row>
    <row r="50" spans="1:18" ht="19.5" customHeight="1" thickBot="1">
      <c r="A50" s="149"/>
      <c r="B50" s="150" t="s">
        <v>66</v>
      </c>
      <c r="C50" s="151" t="str">
        <f>IF(C20=0,"",(C20))</f>
        <v>D'Epagnier</v>
      </c>
      <c r="D50" s="151" t="str">
        <f>IF(C22=0,"",(C22))</f>
        <v>Grandjean</v>
      </c>
      <c r="E50" s="152">
        <v>11</v>
      </c>
      <c r="F50" s="153">
        <v>7</v>
      </c>
      <c r="G50" s="152">
        <v>5</v>
      </c>
      <c r="H50" s="153">
        <v>11</v>
      </c>
      <c r="I50" s="154">
        <v>7</v>
      </c>
      <c r="J50" s="155">
        <v>11</v>
      </c>
      <c r="K50" s="154">
        <v>7</v>
      </c>
      <c r="L50" s="155">
        <v>11</v>
      </c>
      <c r="M50" s="154"/>
      <c r="N50" s="155"/>
      <c r="O50" s="156">
        <v>1</v>
      </c>
      <c r="P50" s="157">
        <v>3</v>
      </c>
      <c r="Q50" s="158" t="s">
        <v>181</v>
      </c>
      <c r="R50" s="9"/>
    </row>
    <row r="51" spans="1:18" ht="19.5" customHeight="1" thickTop="1">
      <c r="A51" s="159"/>
      <c r="B51" s="160" t="s">
        <v>14</v>
      </c>
      <c r="C51" s="161" t="str">
        <f>IF(C15=0,"",(C15))</f>
        <v>Meyrat</v>
      </c>
      <c r="D51" s="161" t="str">
        <f>IF(C18=0,"",(C18))</f>
        <v>Jaquet</v>
      </c>
      <c r="E51" s="162">
        <v>11</v>
      </c>
      <c r="F51" s="163">
        <v>9</v>
      </c>
      <c r="G51" s="162">
        <v>8</v>
      </c>
      <c r="H51" s="163">
        <v>11</v>
      </c>
      <c r="I51" s="164">
        <v>11</v>
      </c>
      <c r="J51" s="165">
        <v>9</v>
      </c>
      <c r="K51" s="164">
        <v>9</v>
      </c>
      <c r="L51" s="165">
        <v>11</v>
      </c>
      <c r="M51" s="164">
        <v>6</v>
      </c>
      <c r="N51" s="165">
        <v>11</v>
      </c>
      <c r="O51" s="166">
        <v>2</v>
      </c>
      <c r="P51" s="167">
        <v>3</v>
      </c>
      <c r="Q51" s="168" t="s">
        <v>177</v>
      </c>
      <c r="R51" s="9"/>
    </row>
    <row r="52" spans="1:18" ht="19.5" customHeight="1">
      <c r="A52" s="72"/>
      <c r="B52" s="15" t="s">
        <v>15</v>
      </c>
      <c r="C52" s="95" t="str">
        <f>IF(C16=0,"",(C16))</f>
        <v>Guede</v>
      </c>
      <c r="D52" s="95" t="str">
        <f>IF(C17=0,"",(C17))</f>
        <v>Grandjean</v>
      </c>
      <c r="E52" s="18">
        <v>11</v>
      </c>
      <c r="F52" s="19">
        <v>5</v>
      </c>
      <c r="G52" s="18">
        <v>11</v>
      </c>
      <c r="H52" s="19">
        <v>7</v>
      </c>
      <c r="I52" s="20">
        <v>11</v>
      </c>
      <c r="J52" s="21">
        <v>7</v>
      </c>
      <c r="K52" s="20"/>
      <c r="L52" s="21"/>
      <c r="M52" s="20"/>
      <c r="N52" s="21"/>
      <c r="O52" s="73">
        <v>3</v>
      </c>
      <c r="P52" s="23">
        <v>0</v>
      </c>
      <c r="Q52" s="24" t="s">
        <v>182</v>
      </c>
      <c r="R52" s="9"/>
    </row>
    <row r="53" spans="1:18" ht="19.5" customHeight="1">
      <c r="A53" s="72"/>
      <c r="B53" s="15" t="s">
        <v>60</v>
      </c>
      <c r="C53" s="95" t="str">
        <f>IF(C19=0,"",(C19))</f>
        <v>Hild</v>
      </c>
      <c r="D53" s="95" t="str">
        <f>IF(C21=0,"",(C21))</f>
        <v>Gabino</v>
      </c>
      <c r="E53" s="18">
        <v>11</v>
      </c>
      <c r="F53" s="19">
        <v>4</v>
      </c>
      <c r="G53" s="18">
        <v>11</v>
      </c>
      <c r="H53" s="19">
        <v>6</v>
      </c>
      <c r="I53" s="20">
        <v>11</v>
      </c>
      <c r="J53" s="21">
        <v>3</v>
      </c>
      <c r="K53" s="20"/>
      <c r="L53" s="21"/>
      <c r="M53" s="20"/>
      <c r="N53" s="21"/>
      <c r="O53" s="73">
        <v>3</v>
      </c>
      <c r="P53" s="23">
        <v>0</v>
      </c>
      <c r="Q53" s="24" t="s">
        <v>180</v>
      </c>
      <c r="R53" s="9"/>
    </row>
    <row r="54" spans="1:18" ht="19.5" customHeight="1" thickBot="1">
      <c r="A54" s="129"/>
      <c r="B54" s="130" t="s">
        <v>78</v>
      </c>
      <c r="C54" s="131" t="str">
        <f>IF(C22=0,"",(C22))</f>
        <v>Grandjean</v>
      </c>
      <c r="D54" s="131" t="str">
        <f>IF(C23=0,"",(C23))</f>
        <v>Winkelmann</v>
      </c>
      <c r="E54" s="132">
        <v>11</v>
      </c>
      <c r="F54" s="133">
        <v>6</v>
      </c>
      <c r="G54" s="132">
        <v>10</v>
      </c>
      <c r="H54" s="133">
        <v>12</v>
      </c>
      <c r="I54" s="134">
        <v>8</v>
      </c>
      <c r="J54" s="135">
        <v>11</v>
      </c>
      <c r="K54" s="134">
        <v>16</v>
      </c>
      <c r="L54" s="135">
        <v>18</v>
      </c>
      <c r="M54" s="134"/>
      <c r="N54" s="135"/>
      <c r="O54" s="136">
        <v>1</v>
      </c>
      <c r="P54" s="137">
        <v>3</v>
      </c>
      <c r="Q54" s="138" t="s">
        <v>183</v>
      </c>
      <c r="R54" s="9"/>
    </row>
    <row r="55" spans="1:18" ht="19.5" customHeight="1" thickTop="1">
      <c r="A55" s="139"/>
      <c r="B55" s="140" t="s">
        <v>16</v>
      </c>
      <c r="C55" s="141" t="str">
        <f>IF(C15=0,"",(C15))</f>
        <v>Meyrat</v>
      </c>
      <c r="D55" s="141" t="str">
        <f>IF(C17=0,"",(C17))</f>
        <v>Grandjean</v>
      </c>
      <c r="E55" s="142">
        <v>14</v>
      </c>
      <c r="F55" s="143">
        <v>12</v>
      </c>
      <c r="G55" s="142">
        <v>15</v>
      </c>
      <c r="H55" s="143">
        <v>13</v>
      </c>
      <c r="I55" s="144">
        <v>11</v>
      </c>
      <c r="J55" s="145">
        <v>1</v>
      </c>
      <c r="K55" s="144"/>
      <c r="L55" s="145"/>
      <c r="M55" s="144"/>
      <c r="N55" s="145"/>
      <c r="O55" s="146">
        <v>3</v>
      </c>
      <c r="P55" s="147">
        <v>0</v>
      </c>
      <c r="Q55" s="148" t="s">
        <v>178</v>
      </c>
      <c r="R55" s="9"/>
    </row>
    <row r="56" spans="1:18" ht="19.5" customHeight="1">
      <c r="A56" s="74"/>
      <c r="B56" s="50" t="s">
        <v>57</v>
      </c>
      <c r="C56" s="96" t="str">
        <f>IF(C18=0,"",(C18))</f>
        <v>Jaquet</v>
      </c>
      <c r="D56" s="96" t="str">
        <f>IF(C21=0,"",(C21))</f>
        <v>Gabino</v>
      </c>
      <c r="E56" s="51">
        <v>11</v>
      </c>
      <c r="F56" s="75">
        <v>8</v>
      </c>
      <c r="G56" s="51">
        <v>11</v>
      </c>
      <c r="H56" s="75">
        <v>3</v>
      </c>
      <c r="I56" s="52">
        <v>11</v>
      </c>
      <c r="J56" s="76">
        <v>5</v>
      </c>
      <c r="K56" s="52"/>
      <c r="L56" s="76"/>
      <c r="M56" s="52"/>
      <c r="N56" s="76"/>
      <c r="O56" s="77">
        <v>3</v>
      </c>
      <c r="P56" s="78">
        <v>0</v>
      </c>
      <c r="Q56" s="79" t="s">
        <v>177</v>
      </c>
      <c r="R56" s="9"/>
    </row>
    <row r="57" spans="1:18" ht="19.5" customHeight="1">
      <c r="A57" s="74"/>
      <c r="B57" s="50" t="s">
        <v>67</v>
      </c>
      <c r="C57" s="96" t="str">
        <f>IF(C19=0,"",(C19))</f>
        <v>Hild</v>
      </c>
      <c r="D57" s="96" t="str">
        <f>IF(C22=0,"",(C22))</f>
        <v>Grandjean</v>
      </c>
      <c r="E57" s="51">
        <v>9</v>
      </c>
      <c r="F57" s="75">
        <v>11</v>
      </c>
      <c r="G57" s="51">
        <v>11</v>
      </c>
      <c r="H57" s="75">
        <v>5</v>
      </c>
      <c r="I57" s="52">
        <v>11</v>
      </c>
      <c r="J57" s="76">
        <v>4</v>
      </c>
      <c r="K57" s="52">
        <v>11</v>
      </c>
      <c r="L57" s="76">
        <v>9</v>
      </c>
      <c r="M57" s="52"/>
      <c r="N57" s="76"/>
      <c r="O57" s="77">
        <v>3</v>
      </c>
      <c r="P57" s="78">
        <v>1</v>
      </c>
      <c r="Q57" s="79" t="s">
        <v>180</v>
      </c>
      <c r="R57" s="9"/>
    </row>
    <row r="58" spans="1:18" ht="19.5" customHeight="1" thickBot="1">
      <c r="A58" s="149"/>
      <c r="B58" s="150" t="s">
        <v>79</v>
      </c>
      <c r="C58" s="151" t="str">
        <f>IF(C20=0,"",(C20))</f>
        <v>D'Epagnier</v>
      </c>
      <c r="D58" s="151" t="str">
        <f>IF(C23=0,"",(C23))</f>
        <v>Winkelmann</v>
      </c>
      <c r="E58" s="152">
        <v>11</v>
      </c>
      <c r="F58" s="153">
        <v>13</v>
      </c>
      <c r="G58" s="152">
        <v>4</v>
      </c>
      <c r="H58" s="153">
        <v>11</v>
      </c>
      <c r="I58" s="154">
        <v>8</v>
      </c>
      <c r="J58" s="155">
        <v>11</v>
      </c>
      <c r="K58" s="154"/>
      <c r="L58" s="155"/>
      <c r="M58" s="154"/>
      <c r="N58" s="155"/>
      <c r="O58" s="156">
        <v>0</v>
      </c>
      <c r="P58" s="157">
        <v>3</v>
      </c>
      <c r="Q58" s="158" t="s">
        <v>183</v>
      </c>
      <c r="R58" s="9"/>
    </row>
    <row r="59" spans="1:18" ht="19.5" customHeight="1" thickTop="1">
      <c r="A59" s="159"/>
      <c r="B59" s="160" t="s">
        <v>19</v>
      </c>
      <c r="C59" s="161" t="str">
        <f>IF(C15=0,"",(C15))</f>
        <v>Meyrat</v>
      </c>
      <c r="D59" s="161" t="str">
        <f>IF(C16=0,"",(C16))</f>
        <v>Guede</v>
      </c>
      <c r="E59" s="162">
        <v>5</v>
      </c>
      <c r="F59" s="163">
        <v>11</v>
      </c>
      <c r="G59" s="162">
        <v>7</v>
      </c>
      <c r="H59" s="163">
        <v>11</v>
      </c>
      <c r="I59" s="164">
        <v>12</v>
      </c>
      <c r="J59" s="165">
        <v>10</v>
      </c>
      <c r="K59" s="164">
        <v>5</v>
      </c>
      <c r="L59" s="165">
        <v>11</v>
      </c>
      <c r="M59" s="164"/>
      <c r="N59" s="165"/>
      <c r="O59" s="166">
        <v>1</v>
      </c>
      <c r="P59" s="167">
        <v>3</v>
      </c>
      <c r="Q59" s="168" t="s">
        <v>182</v>
      </c>
      <c r="R59" s="9"/>
    </row>
    <row r="60" spans="1:18" ht="19.5" customHeight="1">
      <c r="A60" s="72"/>
      <c r="B60" s="15" t="s">
        <v>18</v>
      </c>
      <c r="C60" s="95" t="str">
        <f>IF(C17=0,"",(C17))</f>
        <v>Grandjean</v>
      </c>
      <c r="D60" s="95" t="str">
        <f>IF(C18=0,"",(C18))</f>
        <v>Jaquet</v>
      </c>
      <c r="E60" s="18">
        <v>3</v>
      </c>
      <c r="F60" s="19">
        <v>11</v>
      </c>
      <c r="G60" s="18">
        <v>2</v>
      </c>
      <c r="H60" s="19">
        <v>11</v>
      </c>
      <c r="I60" s="20">
        <v>13</v>
      </c>
      <c r="J60" s="21">
        <v>11</v>
      </c>
      <c r="K60" s="20">
        <v>6</v>
      </c>
      <c r="L60" s="21">
        <v>11</v>
      </c>
      <c r="M60" s="20"/>
      <c r="N60" s="21"/>
      <c r="O60" s="73">
        <v>1</v>
      </c>
      <c r="P60" s="23">
        <v>3</v>
      </c>
      <c r="Q60" s="24" t="s">
        <v>177</v>
      </c>
      <c r="R60" s="9"/>
    </row>
    <row r="61" spans="1:18" ht="19.5" customHeight="1">
      <c r="A61" s="72"/>
      <c r="B61" s="15" t="s">
        <v>53</v>
      </c>
      <c r="C61" s="95" t="str">
        <f>IF(C19=0,"",(C19))</f>
        <v>Hild</v>
      </c>
      <c r="D61" s="95" t="str">
        <f>IF(C20=0,"",(C20))</f>
        <v>D'Epagnier</v>
      </c>
      <c r="E61" s="18">
        <v>11</v>
      </c>
      <c r="F61" s="19">
        <v>6</v>
      </c>
      <c r="G61" s="18">
        <v>11</v>
      </c>
      <c r="H61" s="19">
        <v>4</v>
      </c>
      <c r="I61" s="20">
        <v>11</v>
      </c>
      <c r="J61" s="21">
        <v>3</v>
      </c>
      <c r="K61" s="20"/>
      <c r="L61" s="21"/>
      <c r="M61" s="20"/>
      <c r="N61" s="21"/>
      <c r="O61" s="73">
        <v>3</v>
      </c>
      <c r="P61" s="23">
        <v>0</v>
      </c>
      <c r="Q61" s="24" t="s">
        <v>180</v>
      </c>
      <c r="R61" s="9"/>
    </row>
    <row r="62" spans="1:18" ht="19.5" customHeight="1" thickBot="1">
      <c r="A62" s="72"/>
      <c r="B62" s="15" t="s">
        <v>69</v>
      </c>
      <c r="C62" s="95" t="str">
        <f>IF(C21=0,"",(C21))</f>
        <v>Gabino</v>
      </c>
      <c r="D62" s="95" t="str">
        <f>IF(C22=0,"",(C22))</f>
        <v>Grandjean</v>
      </c>
      <c r="E62" s="18">
        <v>4</v>
      </c>
      <c r="F62" s="19">
        <v>11</v>
      </c>
      <c r="G62" s="18">
        <v>3</v>
      </c>
      <c r="H62" s="19">
        <v>11</v>
      </c>
      <c r="I62" s="20">
        <v>2</v>
      </c>
      <c r="J62" s="21">
        <v>11</v>
      </c>
      <c r="K62" s="20"/>
      <c r="L62" s="21"/>
      <c r="M62" s="20"/>
      <c r="N62" s="21"/>
      <c r="O62" s="20">
        <v>0</v>
      </c>
      <c r="P62" s="25">
        <v>3</v>
      </c>
      <c r="Q62" s="24" t="s">
        <v>181</v>
      </c>
      <c r="R62" s="9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5" ht="15.75">
      <c r="C64" s="7"/>
      <c r="D64" s="7"/>
      <c r="E64" s="7"/>
    </row>
    <row r="65" s="82" customFormat="1" ht="18" customHeight="1"/>
    <row r="66" s="82" customFormat="1" ht="18" customHeight="1"/>
    <row r="67" s="82" customFormat="1" ht="18" customHeight="1"/>
    <row r="68" s="82" customFormat="1" ht="18" customHeight="1"/>
    <row r="69" s="82" customFormat="1" ht="18" customHeight="1"/>
    <row r="70" s="82" customFormat="1" ht="18" customHeight="1"/>
    <row r="71" s="82" customFormat="1" ht="18" customHeight="1"/>
    <row r="72" s="82" customFormat="1" ht="18" customHeight="1"/>
    <row r="73" s="82" customFormat="1" ht="18" customHeight="1"/>
    <row r="74" s="82" customFormat="1" ht="18" customHeight="1"/>
  </sheetData>
  <mergeCells count="50">
    <mergeCell ref="H22:I22"/>
    <mergeCell ref="F13:I13"/>
    <mergeCell ref="J13:M13"/>
    <mergeCell ref="N13:O13"/>
    <mergeCell ref="H14:I14"/>
    <mergeCell ref="L14:M14"/>
    <mergeCell ref="N14:O14"/>
    <mergeCell ref="H16:I16"/>
    <mergeCell ref="L16:M16"/>
    <mergeCell ref="N16:O16"/>
    <mergeCell ref="P14:Q14"/>
    <mergeCell ref="H15:I15"/>
    <mergeCell ref="L15:M15"/>
    <mergeCell ref="N15:O15"/>
    <mergeCell ref="P15:Q15"/>
    <mergeCell ref="P16:Q16"/>
    <mergeCell ref="H17:I17"/>
    <mergeCell ref="L17:M17"/>
    <mergeCell ref="N17:O17"/>
    <mergeCell ref="P17:Q17"/>
    <mergeCell ref="H18:I18"/>
    <mergeCell ref="L18:M18"/>
    <mergeCell ref="N18:O18"/>
    <mergeCell ref="P18:Q18"/>
    <mergeCell ref="H19:I19"/>
    <mergeCell ref="L19:M19"/>
    <mergeCell ref="N19:O19"/>
    <mergeCell ref="P19:Q19"/>
    <mergeCell ref="H20:I20"/>
    <mergeCell ref="L20:M20"/>
    <mergeCell ref="N20:O20"/>
    <mergeCell ref="P20:Q20"/>
    <mergeCell ref="H21:I21"/>
    <mergeCell ref="L21:M21"/>
    <mergeCell ref="N21:O21"/>
    <mergeCell ref="P21:Q21"/>
    <mergeCell ref="H23:I23"/>
    <mergeCell ref="L23:M23"/>
    <mergeCell ref="N23:O23"/>
    <mergeCell ref="P23:Q23"/>
    <mergeCell ref="C26:D26"/>
    <mergeCell ref="E26:F26"/>
    <mergeCell ref="G26:H26"/>
    <mergeCell ref="I26:J26"/>
    <mergeCell ref="P22:Q22"/>
    <mergeCell ref="K26:L26"/>
    <mergeCell ref="M26:N26"/>
    <mergeCell ref="O26:P26"/>
    <mergeCell ref="L22:M22"/>
    <mergeCell ref="N22:O22"/>
  </mergeCells>
  <printOptions/>
  <pageMargins left="0.3937007874015748" right="0.31496062992125984" top="0.4724409448818898" bottom="0.5511811023622047" header="0.31496062992125984" footer="0.31496062992125984"/>
  <pageSetup blackAndWhite="1" horizontalDpi="300" verticalDpi="300" orientation="portrait" paperSize="9" scale="65" r:id="rId1"/>
  <headerFooter alignWithMargins="0">
    <oddFooter>&amp;L&amp;8&amp;F&amp;C&amp;8&amp;A&amp;R&amp;8Page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 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Paris</dc:creator>
  <cp:keywords/>
  <dc:description/>
  <cp:lastModifiedBy>Gérard Crameri</cp:lastModifiedBy>
  <cp:lastPrinted>2003-04-08T15:18:56Z</cp:lastPrinted>
  <dcterms:created xsi:type="dcterms:W3CDTF">1998-10-27T20:51:26Z</dcterms:created>
  <dcterms:modified xsi:type="dcterms:W3CDTF">2003-04-10T09:27:09Z</dcterms:modified>
  <cp:category/>
  <cp:version/>
  <cp:contentType/>
  <cp:contentStatus/>
</cp:coreProperties>
</file>